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90" tabRatio="500"/>
  </bookViews>
  <sheets>
    <sheet name="Plan1" sheetId="1" r:id="rId1"/>
    <sheet name="Plan2" sheetId="2" r:id="rId2"/>
    <sheet name="Plan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A3" i="1"/>
  <c r="B3"/>
  <c r="C3"/>
  <c r="D3"/>
  <c r="BA3"/>
  <c r="F4"/>
  <c r="BA4" s="1"/>
  <c r="A5"/>
  <c r="B5"/>
  <c r="C5"/>
  <c r="F6" s="1"/>
  <c r="D5"/>
  <c r="BA5"/>
  <c r="H6"/>
  <c r="L6"/>
  <c r="P6"/>
  <c r="AH6"/>
  <c r="AL6"/>
  <c r="AP6"/>
  <c r="AT6"/>
  <c r="A7"/>
  <c r="B7"/>
  <c r="C7"/>
  <c r="AH8" s="1"/>
  <c r="D7"/>
  <c r="BA7"/>
  <c r="AJ8"/>
  <c r="AN8"/>
  <c r="AR8"/>
  <c r="A9"/>
  <c r="B9"/>
  <c r="C9"/>
  <c r="D9"/>
  <c r="BA9"/>
  <c r="AH10"/>
  <c r="BA10" s="1"/>
  <c r="AJ10"/>
  <c r="AL10"/>
  <c r="AN10"/>
  <c r="AP10"/>
  <c r="AR10"/>
  <c r="AT10"/>
  <c r="A11"/>
  <c r="B11"/>
  <c r="C11"/>
  <c r="T12" s="1"/>
  <c r="D11"/>
  <c r="BA11"/>
  <c r="V12"/>
  <c r="Z12"/>
  <c r="AD12"/>
  <c r="A13"/>
  <c r="B13"/>
  <c r="C13"/>
  <c r="D13"/>
  <c r="BA13"/>
  <c r="T14"/>
  <c r="BA14" s="1"/>
  <c r="V14"/>
  <c r="X14"/>
  <c r="Z14"/>
  <c r="AB14"/>
  <c r="AD14"/>
  <c r="AF14"/>
  <c r="A15"/>
  <c r="B15"/>
  <c r="C15"/>
  <c r="T16" s="1"/>
  <c r="D15"/>
  <c r="BA15"/>
  <c r="V16"/>
  <c r="Z16"/>
  <c r="AD16"/>
  <c r="A17"/>
  <c r="B17"/>
  <c r="C17"/>
  <c r="D17"/>
  <c r="BA17"/>
  <c r="AN18"/>
  <c r="BA18" s="1"/>
  <c r="AP18"/>
  <c r="AR18"/>
  <c r="AT18"/>
  <c r="AV18"/>
  <c r="AX18"/>
  <c r="AZ18"/>
  <c r="A19"/>
  <c r="B19"/>
  <c r="C19"/>
  <c r="AV20" s="1"/>
  <c r="D19"/>
  <c r="BA19"/>
  <c r="AX20"/>
  <c r="A21"/>
  <c r="B21"/>
  <c r="C21"/>
  <c r="D21"/>
  <c r="BA21"/>
  <c r="AV22"/>
  <c r="BA22" s="1"/>
  <c r="AX22"/>
  <c r="AZ22"/>
  <c r="A23"/>
  <c r="B23"/>
  <c r="C23"/>
  <c r="AV24" s="1"/>
  <c r="D23"/>
  <c r="BA23"/>
  <c r="AX24"/>
  <c r="A25"/>
  <c r="B25"/>
  <c r="C25"/>
  <c r="D25"/>
  <c r="BA25"/>
  <c r="F26"/>
  <c r="BA26" s="1"/>
  <c r="A27"/>
  <c r="B27"/>
  <c r="C27"/>
  <c r="AZ28" s="1"/>
  <c r="BA28" s="1"/>
  <c r="D27"/>
  <c r="BA27"/>
  <c r="D29"/>
  <c r="H30"/>
  <c r="L30"/>
  <c r="P30"/>
  <c r="V30"/>
  <c r="Z30"/>
  <c r="AD30"/>
  <c r="AX30"/>
  <c r="AV30" l="1"/>
  <c r="T30"/>
  <c r="AH30"/>
  <c r="F30"/>
  <c r="BA24"/>
  <c r="C29"/>
  <c r="AZ24"/>
  <c r="AZ20"/>
  <c r="AZ30" s="1"/>
  <c r="AZ31" s="1"/>
  <c r="AF16"/>
  <c r="AB16"/>
  <c r="X16"/>
  <c r="BA16" s="1"/>
  <c r="AF12"/>
  <c r="AF30" s="1"/>
  <c r="AF31" s="1"/>
  <c r="AB12"/>
  <c r="X12"/>
  <c r="X30" s="1"/>
  <c r="X31" s="1"/>
  <c r="AT8"/>
  <c r="AT30" s="1"/>
  <c r="AP8"/>
  <c r="AP30" s="1"/>
  <c r="AP31" s="1"/>
  <c r="AL8"/>
  <c r="AL30" s="1"/>
  <c r="AR6"/>
  <c r="AR30" s="1"/>
  <c r="AR31" s="1"/>
  <c r="AN6"/>
  <c r="AN30" s="1"/>
  <c r="AJ6"/>
  <c r="AJ30" s="1"/>
  <c r="AJ31" s="1"/>
  <c r="R6"/>
  <c r="R30" s="1"/>
  <c r="N6"/>
  <c r="N30" s="1"/>
  <c r="N31" s="1"/>
  <c r="J6"/>
  <c r="J30" s="1"/>
  <c r="V31" l="1"/>
  <c r="AD31"/>
  <c r="Z31"/>
  <c r="AX31"/>
  <c r="F31"/>
  <c r="F32"/>
  <c r="H32" s="1"/>
  <c r="J32" s="1"/>
  <c r="L32" s="1"/>
  <c r="N32" s="1"/>
  <c r="P32" s="1"/>
  <c r="R32" s="1"/>
  <c r="T32" s="1"/>
  <c r="V32" s="1"/>
  <c r="X32" s="1"/>
  <c r="Z32" s="1"/>
  <c r="L31"/>
  <c r="P31"/>
  <c r="BA6"/>
  <c r="BA8"/>
  <c r="BA12"/>
  <c r="BA20"/>
  <c r="J31"/>
  <c r="R31"/>
  <c r="AN31"/>
  <c r="AL31"/>
  <c r="AT31"/>
  <c r="AB30"/>
  <c r="AB31" s="1"/>
  <c r="H31"/>
  <c r="AH31"/>
  <c r="T31"/>
  <c r="AV31"/>
  <c r="BA30" l="1"/>
  <c r="BA31" s="1"/>
  <c r="AB32"/>
  <c r="AD32" s="1"/>
  <c r="AF32" s="1"/>
  <c r="AH32" s="1"/>
  <c r="AJ32" s="1"/>
  <c r="AL32" s="1"/>
  <c r="AN32" s="1"/>
  <c r="AP32" s="1"/>
  <c r="AR32" s="1"/>
  <c r="AT32" s="1"/>
  <c r="AV32" s="1"/>
  <c r="AX32" s="1"/>
  <c r="AZ32" s="1"/>
</calcChain>
</file>

<file path=xl/sharedStrings.xml><?xml version="1.0" encoding="utf-8"?>
<sst xmlns="http://schemas.openxmlformats.org/spreadsheetml/2006/main" count="731" uniqueCount="34">
  <si>
    <t>ITEM</t>
  </si>
  <si>
    <t>DESCRIÇÃO</t>
  </si>
  <si>
    <t>VALOR</t>
  </si>
  <si>
    <t>%</t>
  </si>
  <si>
    <t>MÊS 01</t>
  </si>
  <si>
    <t>MÊS 02</t>
  </si>
  <si>
    <t>MÊS 03</t>
  </si>
  <si>
    <t>MÊS 04</t>
  </si>
  <si>
    <t>MÊS 05</t>
  </si>
  <si>
    <t>MÊS 06</t>
  </si>
  <si>
    <t>MÊS 07</t>
  </si>
  <si>
    <t>MÊS 08</t>
  </si>
  <si>
    <t>MÊS 09</t>
  </si>
  <si>
    <t>MÊS 10</t>
  </si>
  <si>
    <t>MÊS 11</t>
  </si>
  <si>
    <t>MÊS 12</t>
  </si>
  <si>
    <t>MÊS 13</t>
  </si>
  <si>
    <t>MÊS 14</t>
  </si>
  <si>
    <t>MÊS 15</t>
  </si>
  <si>
    <t>MÊS 16</t>
  </si>
  <si>
    <t>MÊS 17</t>
  </si>
  <si>
    <t>MÊS 18</t>
  </si>
  <si>
    <t>MÊS 19</t>
  </si>
  <si>
    <t>MÊS 20</t>
  </si>
  <si>
    <t>MÊS 21</t>
  </si>
  <si>
    <t>MÊS 22</t>
  </si>
  <si>
    <t>MÊS 23</t>
  </si>
  <si>
    <t>MÊS 24</t>
  </si>
  <si>
    <t>TOTAIS</t>
  </si>
  <si>
    <t>VALOR TOTAL NO MÊS</t>
  </si>
  <si>
    <t>PORC ACUMULADA MENSAL</t>
  </si>
  <si>
    <t>VALOR ACUMULADO</t>
  </si>
  <si>
    <t>OBS.: Os itens, códigos, descrições, unidades, quantitativos e preços são meramente exemplificativos. O modelo deverá ser adaptado ao empreendimento e suas características.</t>
  </si>
  <si>
    <t>ANEXO XIX  
(a que se refere o art. 112 do Decreto 4.467, de 18 de fevereiro de 2021)
Modelo de Cronograma Físico-Financeiro de Implantação de Obras de Infraestrutura de Loteamento</t>
  </si>
</sst>
</file>

<file path=xl/styles.xml><?xml version="1.0" encoding="utf-8"?>
<styleSheet xmlns="http://schemas.openxmlformats.org/spreadsheetml/2006/main">
  <numFmts count="2">
    <numFmt numFmtId="164" formatCode="_-&quot;R$ &quot;* #,##0.00_-;&quot;-R$ &quot;* #,##0.00_-;_-&quot;R$ &quot;* \-??_-;_-@_-"/>
    <numFmt numFmtId="165" formatCode="_-&quot;R$&quot;* #,##0.00_-;&quot;-R$&quot;* #,##0.00_-;_-&quot;R$&quot;* \-??_-;_-@_-"/>
  </numFmts>
  <fonts count="6">
    <font>
      <sz val="11"/>
      <color indexed="8"/>
      <name val="Calibri"/>
    </font>
    <font>
      <sz val="14"/>
      <color indexed="8"/>
      <name val="Arial"/>
    </font>
    <font>
      <b/>
      <sz val="18"/>
      <color indexed="8"/>
      <name val="Arial"/>
    </font>
    <font>
      <b/>
      <sz val="14"/>
      <color indexed="8"/>
      <name val="Arial"/>
    </font>
    <font>
      <sz val="16"/>
      <color indexed="8"/>
      <name val="Arial"/>
    </font>
    <font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22"/>
        <bgColor indexed="31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3">
    <xf numFmtId="0" fontId="0" fillId="0" borderId="0"/>
    <xf numFmtId="164" fontId="5" fillId="0" borderId="0" applyFill="0" applyBorder="0" applyAlignment="0" applyProtection="0"/>
    <xf numFmtId="9" fontId="5" fillId="0" borderId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9" fontId="1" fillId="3" borderId="8" xfId="2" applyFont="1" applyFill="1" applyBorder="1" applyAlignment="1" applyProtection="1">
      <alignment vertical="center"/>
    </xf>
    <xf numFmtId="165" fontId="1" fillId="0" borderId="8" xfId="1" applyNumberFormat="1" applyFont="1" applyFill="1" applyBorder="1" applyAlignment="1" applyProtection="1">
      <alignment vertical="center"/>
    </xf>
    <xf numFmtId="0" fontId="1" fillId="0" borderId="5" xfId="0" applyFont="1" applyBorder="1" applyAlignment="1">
      <alignment horizontal="center" vertical="center"/>
    </xf>
    <xf numFmtId="165" fontId="1" fillId="0" borderId="2" xfId="1" applyNumberFormat="1" applyFont="1" applyFill="1" applyBorder="1" applyAlignment="1" applyProtection="1">
      <alignment vertical="center"/>
    </xf>
    <xf numFmtId="165" fontId="1" fillId="0" borderId="3" xfId="1" applyNumberFormat="1" applyFont="1" applyFill="1" applyBorder="1" applyAlignment="1" applyProtection="1">
      <alignment vertical="center"/>
    </xf>
    <xf numFmtId="9" fontId="3" fillId="0" borderId="9" xfId="2" applyFont="1" applyFill="1" applyBorder="1" applyAlignment="1" applyProtection="1">
      <alignment vertical="center"/>
    </xf>
    <xf numFmtId="0" fontId="1" fillId="0" borderId="0" xfId="0" applyFont="1" applyAlignment="1">
      <alignment vertical="center"/>
    </xf>
    <xf numFmtId="165" fontId="1" fillId="3" borderId="8" xfId="1" applyNumberFormat="1" applyFont="1" applyFill="1" applyBorder="1" applyAlignment="1" applyProtection="1">
      <alignment vertical="center"/>
    </xf>
    <xf numFmtId="165" fontId="3" fillId="0" borderId="9" xfId="1" applyNumberFormat="1" applyFont="1" applyFill="1" applyBorder="1" applyAlignment="1" applyProtection="1">
      <alignment vertical="center"/>
    </xf>
    <xf numFmtId="9" fontId="1" fillId="3" borderId="2" xfId="2" applyFont="1" applyFill="1" applyBorder="1" applyAlignment="1" applyProtection="1">
      <alignment vertical="center"/>
    </xf>
    <xf numFmtId="0" fontId="3" fillId="0" borderId="2" xfId="0" applyFont="1" applyBorder="1" applyAlignment="1">
      <alignment horizontal="center" vertical="center"/>
    </xf>
    <xf numFmtId="165" fontId="1" fillId="0" borderId="10" xfId="1" applyNumberFormat="1" applyFont="1" applyFill="1" applyBorder="1" applyAlignment="1" applyProtection="1">
      <alignment horizontal="center" vertical="center"/>
    </xf>
    <xf numFmtId="0" fontId="1" fillId="0" borderId="11" xfId="0" applyFont="1" applyBorder="1" applyAlignment="1">
      <alignment horizontal="center" vertical="center"/>
    </xf>
    <xf numFmtId="165" fontId="1" fillId="0" borderId="12" xfId="1" applyNumberFormat="1" applyFont="1" applyFill="1" applyBorder="1" applyAlignment="1" applyProtection="1">
      <alignment vertical="center"/>
    </xf>
    <xf numFmtId="165" fontId="1" fillId="0" borderId="0" xfId="1" applyNumberFormat="1" applyFont="1" applyFill="1" applyBorder="1" applyAlignment="1" applyProtection="1">
      <alignment vertical="center"/>
    </xf>
    <xf numFmtId="165" fontId="3" fillId="0" borderId="13" xfId="1" applyNumberFormat="1" applyFont="1" applyFill="1" applyBorder="1" applyAlignment="1" applyProtection="1">
      <alignment vertical="center"/>
    </xf>
    <xf numFmtId="0" fontId="3" fillId="0" borderId="7" xfId="0" applyFont="1" applyBorder="1" applyAlignment="1">
      <alignment horizontal="center" vertical="center"/>
    </xf>
    <xf numFmtId="165" fontId="3" fillId="0" borderId="8" xfId="1" applyNumberFormat="1" applyFont="1" applyFill="1" applyBorder="1" applyAlignment="1" applyProtection="1">
      <alignment vertical="center"/>
    </xf>
    <xf numFmtId="165" fontId="3" fillId="0" borderId="2" xfId="1" applyNumberFormat="1" applyFont="1" applyFill="1" applyBorder="1" applyAlignment="1" applyProtection="1">
      <alignment vertical="center"/>
    </xf>
    <xf numFmtId="165" fontId="3" fillId="0" borderId="3" xfId="1" applyNumberFormat="1" applyFont="1" applyFill="1" applyBorder="1" applyAlignment="1" applyProtection="1">
      <alignment vertical="center"/>
    </xf>
    <xf numFmtId="10" fontId="3" fillId="0" borderId="8" xfId="2" applyNumberFormat="1" applyFont="1" applyFill="1" applyBorder="1" applyAlignment="1" applyProtection="1">
      <alignment vertical="center"/>
    </xf>
    <xf numFmtId="10" fontId="3" fillId="0" borderId="2" xfId="2" applyNumberFormat="1" applyFont="1" applyFill="1" applyBorder="1" applyAlignment="1" applyProtection="1">
      <alignment vertical="center"/>
    </xf>
    <xf numFmtId="10" fontId="3" fillId="0" borderId="3" xfId="2" applyNumberFormat="1" applyFont="1" applyFill="1" applyBorder="1" applyAlignment="1" applyProtection="1">
      <alignment vertical="center"/>
    </xf>
    <xf numFmtId="10" fontId="3" fillId="0" borderId="9" xfId="2" applyNumberFormat="1" applyFont="1" applyFill="1" applyBorder="1" applyAlignment="1" applyProtection="1">
      <alignment vertical="center"/>
    </xf>
    <xf numFmtId="0" fontId="3" fillId="0" borderId="0" xfId="0" applyFont="1"/>
    <xf numFmtId="0" fontId="3" fillId="0" borderId="14" xfId="0" applyFont="1" applyBorder="1" applyAlignment="1">
      <alignment horizontal="center" vertical="center"/>
    </xf>
    <xf numFmtId="165" fontId="3" fillId="0" borderId="15" xfId="1" applyNumberFormat="1" applyFont="1" applyFill="1" applyBorder="1" applyAlignment="1" applyProtection="1">
      <alignment vertical="center"/>
    </xf>
    <xf numFmtId="165" fontId="3" fillId="0" borderId="16" xfId="1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justify" vertical="center"/>
    </xf>
    <xf numFmtId="165" fontId="1" fillId="0" borderId="2" xfId="1" applyNumberFormat="1" applyFont="1" applyFill="1" applyBorder="1" applyAlignment="1" applyProtection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/>
    </xf>
    <xf numFmtId="165" fontId="3" fillId="0" borderId="3" xfId="1" applyNumberFormat="1" applyFont="1" applyFill="1" applyBorder="1" applyAlignment="1" applyProtection="1">
      <alignment horizontal="center" vertical="center"/>
    </xf>
    <xf numFmtId="0" fontId="4" fillId="4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</cellXfs>
  <cellStyles count="3">
    <cellStyle name="Moeda" xfId="1" builtinId="4"/>
    <cellStyle name="Normal" xfId="0" builtinId="0"/>
    <cellStyle name="Porcentagem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CCCCC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8D8D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CURADORIA10/Users/PMC/Documents/Lu/03%20-%20MODELO%20PADR&#195;O%20DE%20ESTIMATIVA%20DE%20DESPESAS%20DE%20URBANIZA&#199;&#195;O%20202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01 - COD_OBRAS"/>
      <sheetName val="02 - ORÇAMENTO"/>
      <sheetName val="03 - CRONOGRAMA"/>
    </sheetNames>
    <sheetDataSet>
      <sheetData sheetId="0" refreshError="1"/>
      <sheetData sheetId="1">
        <row r="5">
          <cell r="A5">
            <v>1</v>
          </cell>
          <cell r="B5" t="str">
            <v>SERVIÇOS TÉCNICOS E PRELIMINARES</v>
          </cell>
          <cell r="G5">
            <v>89564.800000000003</v>
          </cell>
          <cell r="H5">
            <v>3.1673966134074749E-2</v>
          </cell>
        </row>
        <row r="10">
          <cell r="A10" t="str">
            <v>2.1</v>
          </cell>
          <cell r="B10" t="str">
            <v>TERRAPLENAGEM E PAVIMENTAÇÃO DE VIAS</v>
          </cell>
          <cell r="G10">
            <v>247812.35280699999</v>
          </cell>
          <cell r="H10">
            <v>8.7637108221246526E-2</v>
          </cell>
        </row>
        <row r="17">
          <cell r="A17" t="str">
            <v>2.2</v>
          </cell>
          <cell r="B17" t="str">
            <v>CAPEAMENTO ASFÁLTICO</v>
          </cell>
          <cell r="G17">
            <v>925498.6423350001</v>
          </cell>
          <cell r="H17">
            <v>0.32729613257050699</v>
          </cell>
        </row>
        <row r="29">
          <cell r="A29">
            <v>3</v>
          </cell>
          <cell r="C29" t="str">
            <v>URBANIZAÇÃO E OBRAS COMPLEMENTARES</v>
          </cell>
          <cell r="G29">
            <v>246404.99419999999</v>
          </cell>
          <cell r="H29">
            <v>8.7139405676757903E-2</v>
          </cell>
        </row>
        <row r="32">
          <cell r="A32">
            <v>4</v>
          </cell>
          <cell r="B32" t="str">
            <v>REDE DE ABASTECIMENTO DE ÁGUA, INCLUSIVE HIDRANTES PÚBLICOS DE COMBATE A INCÊNDIO</v>
          </cell>
          <cell r="G32">
            <v>118862.52674400003</v>
          </cell>
          <cell r="H32">
            <v>4.2034902625808473E-2</v>
          </cell>
        </row>
        <row r="42">
          <cell r="A42">
            <v>5</v>
          </cell>
          <cell r="B42" t="str">
            <v>REDE DE ESGOTAMENTO SANITÁRIO</v>
          </cell>
          <cell r="G42">
            <v>307498.48590000003</v>
          </cell>
          <cell r="H42">
            <v>0.10874469243135539</v>
          </cell>
        </row>
        <row r="57">
          <cell r="A57">
            <v>6</v>
          </cell>
          <cell r="B57" t="str">
            <v>REDE DE DRENAGEM PLUVIAL</v>
          </cell>
          <cell r="G57">
            <v>388451.81319999998</v>
          </cell>
          <cell r="H57">
            <v>0.13737327137465538</v>
          </cell>
        </row>
        <row r="78">
          <cell r="A78">
            <v>7</v>
          </cell>
          <cell r="B78" t="str">
            <v>REDE DE ILUMINAÇÃO PÚBLICA (POSTEAMENTO)</v>
          </cell>
          <cell r="G78">
            <v>414000</v>
          </cell>
          <cell r="H78">
            <v>0.14640820924634393</v>
          </cell>
        </row>
        <row r="81">
          <cell r="A81">
            <v>8</v>
          </cell>
          <cell r="B81" t="str">
            <v>EMPLACAMENTO TOPONÍMICO DAS VIAS</v>
          </cell>
          <cell r="G81">
            <v>1697.85</v>
          </cell>
          <cell r="H81">
            <v>6.0043279726788672E-4</v>
          </cell>
        </row>
        <row r="84">
          <cell r="A84">
            <v>9</v>
          </cell>
          <cell r="B84" t="str">
            <v>SINALIZAÇÃO VIÁRIA</v>
          </cell>
          <cell r="G84">
            <v>5093.5499999999993</v>
          </cell>
          <cell r="H84">
            <v>1.8012983918036596E-3</v>
          </cell>
        </row>
        <row r="89">
          <cell r="A89">
            <v>10</v>
          </cell>
          <cell r="B89" t="str">
            <v>OBRAS DE PROTEÇÃO AMBIENTAL</v>
          </cell>
          <cell r="G89">
            <v>589.48</v>
          </cell>
          <cell r="H89">
            <v>2.0846548595781361E-4</v>
          </cell>
        </row>
        <row r="95">
          <cell r="A95">
            <v>11</v>
          </cell>
          <cell r="B95" t="str">
            <v>IMPOSTOS E TAXAS MUNICIPAIS</v>
          </cell>
          <cell r="G95">
            <v>61041.856</v>
          </cell>
          <cell r="H95">
            <v>2.158702614983864E-2</v>
          </cell>
        </row>
        <row r="99">
          <cell r="A99">
            <v>12</v>
          </cell>
          <cell r="B99" t="str">
            <v>IMPOSTOS E TAXAS DO CARTÓRIO DE REGISTRO DE IMÓVEIS</v>
          </cell>
          <cell r="G99">
            <v>21193.94</v>
          </cell>
          <cell r="H99">
            <v>7.4950888943827523E-3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A35"/>
  <sheetViews>
    <sheetView tabSelected="1" zoomScale="70" zoomScaleNormal="70" workbookViewId="0">
      <selection sqref="A1:I1"/>
    </sheetView>
  </sheetViews>
  <sheetFormatPr defaultColWidth="9.140625" defaultRowHeight="18"/>
  <cols>
    <col min="1" max="1" width="7.85546875" style="1" customWidth="1"/>
    <col min="2" max="2" width="68" style="1" customWidth="1"/>
    <col min="3" max="3" width="25.140625" style="1" customWidth="1"/>
    <col min="4" max="4" width="15.42578125" style="1" customWidth="1"/>
    <col min="5" max="5" width="13.5703125" style="1" customWidth="1"/>
    <col min="6" max="6" width="25.7109375" style="1" customWidth="1"/>
    <col min="7" max="7" width="13.5703125" style="1" customWidth="1"/>
    <col min="8" max="8" width="25.7109375" style="1" customWidth="1"/>
    <col min="9" max="9" width="13.5703125" style="1" customWidth="1"/>
    <col min="10" max="10" width="25.7109375" style="1" customWidth="1"/>
    <col min="11" max="11" width="13.5703125" style="1" customWidth="1"/>
    <col min="12" max="12" width="25.7109375" style="1" customWidth="1"/>
    <col min="13" max="13" width="13.5703125" style="1" customWidth="1"/>
    <col min="14" max="14" width="25.7109375" style="1" customWidth="1"/>
    <col min="15" max="15" width="13.5703125" style="1" customWidth="1"/>
    <col min="16" max="16" width="25.7109375" style="1" customWidth="1"/>
    <col min="17" max="17" width="13.5703125" style="1" customWidth="1"/>
    <col min="18" max="18" width="25.7109375" style="1" customWidth="1"/>
    <col min="19" max="19" width="13.5703125" style="1" customWidth="1"/>
    <col min="20" max="20" width="25.7109375" style="1" customWidth="1"/>
    <col min="21" max="21" width="13.5703125" style="1" customWidth="1"/>
    <col min="22" max="22" width="25.7109375" style="1" customWidth="1"/>
    <col min="23" max="23" width="13.5703125" style="1" customWidth="1"/>
    <col min="24" max="24" width="25.7109375" style="1" customWidth="1"/>
    <col min="25" max="25" width="13.5703125" style="1" customWidth="1"/>
    <col min="26" max="26" width="25.7109375" style="1" customWidth="1"/>
    <col min="27" max="27" width="13.5703125" style="1" customWidth="1"/>
    <col min="28" max="28" width="25.7109375" style="1" customWidth="1"/>
    <col min="29" max="29" width="13.5703125" style="1" customWidth="1"/>
    <col min="30" max="30" width="25.7109375" style="1" customWidth="1"/>
    <col min="31" max="31" width="13.5703125" style="1" customWidth="1"/>
    <col min="32" max="32" width="25.7109375" style="1" customWidth="1"/>
    <col min="33" max="33" width="13.5703125" style="1" customWidth="1"/>
    <col min="34" max="34" width="25.7109375" style="1" customWidth="1"/>
    <col min="35" max="35" width="13.5703125" style="1" customWidth="1"/>
    <col min="36" max="36" width="25.7109375" style="1" customWidth="1"/>
    <col min="37" max="37" width="13.5703125" style="1" customWidth="1"/>
    <col min="38" max="38" width="25.7109375" style="1" customWidth="1"/>
    <col min="39" max="39" width="13.5703125" style="1" customWidth="1"/>
    <col min="40" max="40" width="25.7109375" style="1" customWidth="1"/>
    <col min="41" max="41" width="13.5703125" style="1" customWidth="1"/>
    <col min="42" max="42" width="25.7109375" style="1" customWidth="1"/>
    <col min="43" max="43" width="13.5703125" style="1" customWidth="1"/>
    <col min="44" max="44" width="25.7109375" style="1" customWidth="1"/>
    <col min="45" max="45" width="13.5703125" style="1" customWidth="1"/>
    <col min="46" max="46" width="25.7109375" style="1" customWidth="1"/>
    <col min="47" max="47" width="13.5703125" style="1" customWidth="1"/>
    <col min="48" max="48" width="25.7109375" style="1" customWidth="1"/>
    <col min="49" max="49" width="13.5703125" style="1" customWidth="1"/>
    <col min="50" max="50" width="25.7109375" style="1" customWidth="1"/>
    <col min="51" max="51" width="13.5703125" style="1" customWidth="1"/>
    <col min="52" max="53" width="25.7109375" style="1" customWidth="1"/>
    <col min="54" max="16384" width="9.140625" style="1"/>
  </cols>
  <sheetData>
    <row r="1" spans="1:53" s="2" customFormat="1" ht="89.25" customHeight="1">
      <c r="A1" s="50" t="s">
        <v>33</v>
      </c>
      <c r="B1" s="38"/>
      <c r="C1" s="38"/>
      <c r="D1" s="38"/>
      <c r="E1" s="38"/>
      <c r="F1" s="38"/>
      <c r="G1" s="38"/>
      <c r="H1" s="38"/>
      <c r="I1" s="38"/>
    </row>
    <row r="2" spans="1:53" s="7" customFormat="1" ht="39.950000000000003" customHeight="1">
      <c r="A2" s="3" t="s">
        <v>0</v>
      </c>
      <c r="B2" s="3" t="s">
        <v>1</v>
      </c>
      <c r="C2" s="3" t="s">
        <v>2</v>
      </c>
      <c r="D2" s="4" t="s">
        <v>3</v>
      </c>
      <c r="E2" s="39" t="s">
        <v>4</v>
      </c>
      <c r="F2" s="39"/>
      <c r="G2" s="39" t="s">
        <v>5</v>
      </c>
      <c r="H2" s="39"/>
      <c r="I2" s="39" t="s">
        <v>6</v>
      </c>
      <c r="J2" s="39"/>
      <c r="K2" s="39" t="s">
        <v>7</v>
      </c>
      <c r="L2" s="39"/>
      <c r="M2" s="39" t="s">
        <v>8</v>
      </c>
      <c r="N2" s="39"/>
      <c r="O2" s="39" t="s">
        <v>9</v>
      </c>
      <c r="P2" s="39"/>
      <c r="Q2" s="39" t="s">
        <v>10</v>
      </c>
      <c r="R2" s="39"/>
      <c r="S2" s="39" t="s">
        <v>11</v>
      </c>
      <c r="T2" s="39"/>
      <c r="U2" s="39" t="s">
        <v>12</v>
      </c>
      <c r="V2" s="39"/>
      <c r="W2" s="39" t="s">
        <v>13</v>
      </c>
      <c r="X2" s="39"/>
      <c r="Y2" s="39" t="s">
        <v>14</v>
      </c>
      <c r="Z2" s="39"/>
      <c r="AA2" s="39" t="s">
        <v>15</v>
      </c>
      <c r="AB2" s="39"/>
      <c r="AC2" s="39" t="s">
        <v>16</v>
      </c>
      <c r="AD2" s="39"/>
      <c r="AE2" s="39" t="s">
        <v>17</v>
      </c>
      <c r="AF2" s="39"/>
      <c r="AG2" s="39" t="s">
        <v>18</v>
      </c>
      <c r="AH2" s="39"/>
      <c r="AI2" s="39" t="s">
        <v>19</v>
      </c>
      <c r="AJ2" s="39"/>
      <c r="AK2" s="39" t="s">
        <v>20</v>
      </c>
      <c r="AL2" s="39"/>
      <c r="AM2" s="40" t="s">
        <v>21</v>
      </c>
      <c r="AN2" s="40"/>
      <c r="AO2" s="41" t="s">
        <v>22</v>
      </c>
      <c r="AP2" s="41"/>
      <c r="AQ2" s="39" t="s">
        <v>23</v>
      </c>
      <c r="AR2" s="39"/>
      <c r="AS2" s="39" t="s">
        <v>24</v>
      </c>
      <c r="AT2" s="39"/>
      <c r="AU2" s="39" t="s">
        <v>25</v>
      </c>
      <c r="AV2" s="39"/>
      <c r="AW2" s="39" t="s">
        <v>26</v>
      </c>
      <c r="AX2" s="39"/>
      <c r="AY2" s="39" t="s">
        <v>27</v>
      </c>
      <c r="AZ2" s="39"/>
      <c r="BA2" s="6" t="s">
        <v>28</v>
      </c>
    </row>
    <row r="3" spans="1:53" s="16" customFormat="1" ht="20.100000000000001" customHeight="1">
      <c r="A3" s="42">
        <f>'[1]02 - ORÇAMENTO'!A5</f>
        <v>1</v>
      </c>
      <c r="B3" s="43" t="str">
        <f>'[1]02 - ORÇAMENTO'!B5:F5</f>
        <v>SERVIÇOS TÉCNICOS E PRELIMINARES</v>
      </c>
      <c r="C3" s="44">
        <f>'[1]02 - ORÇAMENTO'!G5</f>
        <v>89564.800000000003</v>
      </c>
      <c r="D3" s="45">
        <f>'[1]02 - ORÇAMENTO'!H5</f>
        <v>3.1673966134074749E-2</v>
      </c>
      <c r="E3" s="9" t="s">
        <v>3</v>
      </c>
      <c r="F3" s="10">
        <v>1</v>
      </c>
      <c r="G3" s="9" t="s">
        <v>3</v>
      </c>
      <c r="H3" s="11"/>
      <c r="I3" s="9" t="s">
        <v>3</v>
      </c>
      <c r="J3" s="11"/>
      <c r="K3" s="9" t="s">
        <v>3</v>
      </c>
      <c r="L3" s="11"/>
      <c r="M3" s="9" t="s">
        <v>3</v>
      </c>
      <c r="N3" s="11"/>
      <c r="O3" s="9" t="s">
        <v>3</v>
      </c>
      <c r="P3" s="11"/>
      <c r="Q3" s="9" t="s">
        <v>3</v>
      </c>
      <c r="R3" s="11"/>
      <c r="S3" s="9" t="s">
        <v>3</v>
      </c>
      <c r="T3" s="11"/>
      <c r="U3" s="9" t="s">
        <v>3</v>
      </c>
      <c r="V3" s="11"/>
      <c r="W3" s="9" t="s">
        <v>3</v>
      </c>
      <c r="X3" s="11"/>
      <c r="Y3" s="9" t="s">
        <v>3</v>
      </c>
      <c r="Z3" s="11"/>
      <c r="AA3" s="9" t="s">
        <v>3</v>
      </c>
      <c r="AB3" s="11"/>
      <c r="AC3" s="9" t="s">
        <v>3</v>
      </c>
      <c r="AD3" s="11"/>
      <c r="AE3" s="9" t="s">
        <v>3</v>
      </c>
      <c r="AF3" s="11"/>
      <c r="AG3" s="9" t="s">
        <v>3</v>
      </c>
      <c r="AH3" s="11"/>
      <c r="AI3" s="9" t="s">
        <v>3</v>
      </c>
      <c r="AJ3" s="11"/>
      <c r="AK3" s="9" t="s">
        <v>3</v>
      </c>
      <c r="AL3" s="11"/>
      <c r="AM3" s="12" t="s">
        <v>3</v>
      </c>
      <c r="AN3" s="13"/>
      <c r="AO3" s="3" t="s">
        <v>3</v>
      </c>
      <c r="AP3" s="14"/>
      <c r="AQ3" s="9" t="s">
        <v>3</v>
      </c>
      <c r="AR3" s="11"/>
      <c r="AS3" s="9" t="s">
        <v>3</v>
      </c>
      <c r="AT3" s="11"/>
      <c r="AU3" s="9" t="s">
        <v>3</v>
      </c>
      <c r="AV3" s="11"/>
      <c r="AW3" s="9" t="s">
        <v>3</v>
      </c>
      <c r="AX3" s="11"/>
      <c r="AY3" s="9" t="s">
        <v>3</v>
      </c>
      <c r="AZ3" s="11"/>
      <c r="BA3" s="15">
        <f t="shared" ref="BA3:BA28" si="0">F3+H3+J3+L3+N3+P3+R3+T3+V3+X3+Z3+AB3+AD3+AF3+AH3+AJ3+AL3+AN3+AP3+AR3+AT3+AV3+AX3+AZ3</f>
        <v>1</v>
      </c>
    </row>
    <row r="4" spans="1:53" s="16" customFormat="1" ht="20.100000000000001" customHeight="1">
      <c r="A4" s="42"/>
      <c r="B4" s="43"/>
      <c r="C4" s="44"/>
      <c r="D4" s="45"/>
      <c r="E4" s="9" t="s">
        <v>2</v>
      </c>
      <c r="F4" s="17">
        <f>C3*F3</f>
        <v>89564.800000000003</v>
      </c>
      <c r="G4" s="9" t="s">
        <v>2</v>
      </c>
      <c r="H4" s="11"/>
      <c r="I4" s="9" t="s">
        <v>2</v>
      </c>
      <c r="J4" s="11"/>
      <c r="K4" s="9" t="s">
        <v>2</v>
      </c>
      <c r="L4" s="11"/>
      <c r="M4" s="9" t="s">
        <v>2</v>
      </c>
      <c r="N4" s="11"/>
      <c r="O4" s="9" t="s">
        <v>2</v>
      </c>
      <c r="P4" s="11"/>
      <c r="Q4" s="9" t="s">
        <v>2</v>
      </c>
      <c r="R4" s="11"/>
      <c r="S4" s="9" t="s">
        <v>2</v>
      </c>
      <c r="T4" s="11"/>
      <c r="U4" s="9" t="s">
        <v>2</v>
      </c>
      <c r="V4" s="11"/>
      <c r="W4" s="9" t="s">
        <v>2</v>
      </c>
      <c r="X4" s="11"/>
      <c r="Y4" s="9" t="s">
        <v>2</v>
      </c>
      <c r="Z4" s="11"/>
      <c r="AA4" s="9" t="s">
        <v>2</v>
      </c>
      <c r="AB4" s="11"/>
      <c r="AC4" s="9" t="s">
        <v>2</v>
      </c>
      <c r="AD4" s="11"/>
      <c r="AE4" s="9" t="s">
        <v>2</v>
      </c>
      <c r="AF4" s="11"/>
      <c r="AG4" s="9" t="s">
        <v>2</v>
      </c>
      <c r="AH4" s="11"/>
      <c r="AI4" s="9" t="s">
        <v>2</v>
      </c>
      <c r="AJ4" s="11"/>
      <c r="AK4" s="9" t="s">
        <v>2</v>
      </c>
      <c r="AL4" s="11"/>
      <c r="AM4" s="12" t="s">
        <v>2</v>
      </c>
      <c r="AN4" s="13"/>
      <c r="AO4" s="3" t="s">
        <v>2</v>
      </c>
      <c r="AP4" s="14"/>
      <c r="AQ4" s="9" t="s">
        <v>2</v>
      </c>
      <c r="AR4" s="11"/>
      <c r="AS4" s="9" t="s">
        <v>2</v>
      </c>
      <c r="AT4" s="11"/>
      <c r="AU4" s="9" t="s">
        <v>2</v>
      </c>
      <c r="AV4" s="11"/>
      <c r="AW4" s="9" t="s">
        <v>2</v>
      </c>
      <c r="AX4" s="11"/>
      <c r="AY4" s="9" t="s">
        <v>2</v>
      </c>
      <c r="AZ4" s="11"/>
      <c r="BA4" s="18">
        <f t="shared" si="0"/>
        <v>89564.800000000003</v>
      </c>
    </row>
    <row r="5" spans="1:53" s="16" customFormat="1" ht="20.100000000000001" customHeight="1">
      <c r="A5" s="42" t="str">
        <f>'[1]02 - ORÇAMENTO'!A10</f>
        <v>2.1</v>
      </c>
      <c r="B5" s="43" t="str">
        <f>'[1]02 - ORÇAMENTO'!B10:C10</f>
        <v>TERRAPLENAGEM E PAVIMENTAÇÃO DE VIAS</v>
      </c>
      <c r="C5" s="44">
        <f>'[1]02 - ORÇAMENTO'!G10</f>
        <v>247812.35280699999</v>
      </c>
      <c r="D5" s="45">
        <f>'[1]02 - ORÇAMENTO'!H10</f>
        <v>8.7637108221246526E-2</v>
      </c>
      <c r="E5" s="9" t="s">
        <v>3</v>
      </c>
      <c r="F5" s="10">
        <v>7.0000000000000007E-2</v>
      </c>
      <c r="G5" s="9" t="s">
        <v>3</v>
      </c>
      <c r="H5" s="10">
        <v>7.0000000000000007E-2</v>
      </c>
      <c r="I5" s="9" t="s">
        <v>3</v>
      </c>
      <c r="J5" s="10">
        <v>7.0000000000000007E-2</v>
      </c>
      <c r="K5" s="9" t="s">
        <v>3</v>
      </c>
      <c r="L5" s="10">
        <v>7.0000000000000007E-2</v>
      </c>
      <c r="M5" s="9" t="s">
        <v>3</v>
      </c>
      <c r="N5" s="10">
        <v>7.0000000000000007E-2</v>
      </c>
      <c r="O5" s="9" t="s">
        <v>3</v>
      </c>
      <c r="P5" s="10">
        <v>7.0000000000000007E-2</v>
      </c>
      <c r="Q5" s="9" t="s">
        <v>3</v>
      </c>
      <c r="R5" s="10">
        <v>0.08</v>
      </c>
      <c r="S5" s="9" t="s">
        <v>3</v>
      </c>
      <c r="T5" s="11"/>
      <c r="U5" s="9" t="s">
        <v>3</v>
      </c>
      <c r="V5" s="11"/>
      <c r="W5" s="9" t="s">
        <v>3</v>
      </c>
      <c r="X5" s="11"/>
      <c r="Y5" s="9" t="s">
        <v>3</v>
      </c>
      <c r="Z5" s="11"/>
      <c r="AA5" s="9" t="s">
        <v>3</v>
      </c>
      <c r="AB5" s="11"/>
      <c r="AC5" s="9" t="s">
        <v>3</v>
      </c>
      <c r="AD5" s="11"/>
      <c r="AE5" s="9" t="s">
        <v>3</v>
      </c>
      <c r="AF5" s="11"/>
      <c r="AG5" s="9" t="s">
        <v>3</v>
      </c>
      <c r="AH5" s="10">
        <v>7.0000000000000007E-2</v>
      </c>
      <c r="AI5" s="9" t="s">
        <v>3</v>
      </c>
      <c r="AJ5" s="10">
        <v>7.0000000000000007E-2</v>
      </c>
      <c r="AK5" s="9" t="s">
        <v>3</v>
      </c>
      <c r="AL5" s="10">
        <v>7.0000000000000007E-2</v>
      </c>
      <c r="AM5" s="12" t="s">
        <v>3</v>
      </c>
      <c r="AN5" s="10">
        <v>7.0000000000000007E-2</v>
      </c>
      <c r="AO5" s="3" t="s">
        <v>3</v>
      </c>
      <c r="AP5" s="10">
        <v>7.0000000000000007E-2</v>
      </c>
      <c r="AQ5" s="9" t="s">
        <v>3</v>
      </c>
      <c r="AR5" s="10">
        <v>7.0000000000000007E-2</v>
      </c>
      <c r="AS5" s="9" t="s">
        <v>3</v>
      </c>
      <c r="AT5" s="10">
        <v>0.08</v>
      </c>
      <c r="AU5" s="9" t="s">
        <v>3</v>
      </c>
      <c r="AV5" s="11"/>
      <c r="AW5" s="9" t="s">
        <v>3</v>
      </c>
      <c r="AX5" s="11"/>
      <c r="AY5" s="9" t="s">
        <v>3</v>
      </c>
      <c r="AZ5" s="11"/>
      <c r="BA5" s="15">
        <f t="shared" si="0"/>
        <v>1.0000000000000004</v>
      </c>
    </row>
    <row r="6" spans="1:53" s="16" customFormat="1" ht="20.100000000000001" customHeight="1">
      <c r="A6" s="42"/>
      <c r="B6" s="43"/>
      <c r="C6" s="44"/>
      <c r="D6" s="45"/>
      <c r="E6" s="9" t="s">
        <v>2</v>
      </c>
      <c r="F6" s="17">
        <f>F5*C5</f>
        <v>17346.86469649</v>
      </c>
      <c r="G6" s="9" t="s">
        <v>2</v>
      </c>
      <c r="H6" s="17">
        <f>H5*C5</f>
        <v>17346.86469649</v>
      </c>
      <c r="I6" s="9" t="s">
        <v>2</v>
      </c>
      <c r="J6" s="17">
        <f>J5*C5</f>
        <v>17346.86469649</v>
      </c>
      <c r="K6" s="9" t="s">
        <v>2</v>
      </c>
      <c r="L6" s="17">
        <f>L5*C5</f>
        <v>17346.86469649</v>
      </c>
      <c r="M6" s="9" t="s">
        <v>2</v>
      </c>
      <c r="N6" s="17">
        <f>N5*C5</f>
        <v>17346.86469649</v>
      </c>
      <c r="O6" s="9" t="s">
        <v>2</v>
      </c>
      <c r="P6" s="17">
        <f>P5*C5</f>
        <v>17346.86469649</v>
      </c>
      <c r="Q6" s="9" t="s">
        <v>2</v>
      </c>
      <c r="R6" s="17">
        <f>R5*C5</f>
        <v>19824.988224559998</v>
      </c>
      <c r="S6" s="9" t="s">
        <v>2</v>
      </c>
      <c r="T6" s="11"/>
      <c r="U6" s="9" t="s">
        <v>2</v>
      </c>
      <c r="V6" s="11"/>
      <c r="W6" s="9" t="s">
        <v>2</v>
      </c>
      <c r="X6" s="11"/>
      <c r="Y6" s="9" t="s">
        <v>2</v>
      </c>
      <c r="Z6" s="11"/>
      <c r="AA6" s="9" t="s">
        <v>2</v>
      </c>
      <c r="AB6" s="11"/>
      <c r="AC6" s="9" t="s">
        <v>2</v>
      </c>
      <c r="AD6" s="11"/>
      <c r="AE6" s="9" t="s">
        <v>2</v>
      </c>
      <c r="AF6" s="11"/>
      <c r="AG6" s="9" t="s">
        <v>2</v>
      </c>
      <c r="AH6" s="17">
        <f>AH5*C5</f>
        <v>17346.86469649</v>
      </c>
      <c r="AI6" s="9" t="s">
        <v>2</v>
      </c>
      <c r="AJ6" s="17">
        <f>AJ5*C5</f>
        <v>17346.86469649</v>
      </c>
      <c r="AK6" s="9" t="s">
        <v>2</v>
      </c>
      <c r="AL6" s="17">
        <f>AL5*C5</f>
        <v>17346.86469649</v>
      </c>
      <c r="AM6" s="12" t="s">
        <v>2</v>
      </c>
      <c r="AN6" s="17">
        <f>AN5*C5</f>
        <v>17346.86469649</v>
      </c>
      <c r="AO6" s="3" t="s">
        <v>2</v>
      </c>
      <c r="AP6" s="17">
        <f>AP5*C5</f>
        <v>17346.86469649</v>
      </c>
      <c r="AQ6" s="9" t="s">
        <v>2</v>
      </c>
      <c r="AR6" s="17">
        <f>AR5*C5</f>
        <v>17346.86469649</v>
      </c>
      <c r="AS6" s="9" t="s">
        <v>2</v>
      </c>
      <c r="AT6" s="17">
        <f>AT5*C5</f>
        <v>19824.988224559998</v>
      </c>
      <c r="AU6" s="9" t="s">
        <v>2</v>
      </c>
      <c r="AV6" s="11"/>
      <c r="AW6" s="9" t="s">
        <v>2</v>
      </c>
      <c r="AX6" s="11"/>
      <c r="AY6" s="9" t="s">
        <v>2</v>
      </c>
      <c r="AZ6" s="11"/>
      <c r="BA6" s="18">
        <f t="shared" si="0"/>
        <v>247812.35280699996</v>
      </c>
    </row>
    <row r="7" spans="1:53" s="16" customFormat="1" ht="20.100000000000001" customHeight="1">
      <c r="A7" s="42" t="str">
        <f>'[1]02 - ORÇAMENTO'!A17</f>
        <v>2.2</v>
      </c>
      <c r="B7" s="43" t="str">
        <f>'[1]02 - ORÇAMENTO'!B17:C17</f>
        <v>CAPEAMENTO ASFÁLTICO</v>
      </c>
      <c r="C7" s="44">
        <f>'[1]02 - ORÇAMENTO'!G17</f>
        <v>925498.6423350001</v>
      </c>
      <c r="D7" s="45">
        <f>'[1]02 - ORÇAMENTO'!H17</f>
        <v>0.32729613257050699</v>
      </c>
      <c r="E7" s="9" t="s">
        <v>3</v>
      </c>
      <c r="F7" s="11"/>
      <c r="G7" s="9" t="s">
        <v>3</v>
      </c>
      <c r="H7" s="11"/>
      <c r="I7" s="9" t="s">
        <v>3</v>
      </c>
      <c r="J7" s="11"/>
      <c r="K7" s="9" t="s">
        <v>3</v>
      </c>
      <c r="L7" s="11"/>
      <c r="M7" s="9" t="s">
        <v>3</v>
      </c>
      <c r="N7" s="11"/>
      <c r="O7" s="9" t="s">
        <v>3</v>
      </c>
      <c r="P7" s="11"/>
      <c r="Q7" s="9" t="s">
        <v>3</v>
      </c>
      <c r="R7" s="11"/>
      <c r="S7" s="9" t="s">
        <v>3</v>
      </c>
      <c r="T7" s="11"/>
      <c r="U7" s="9" t="s">
        <v>3</v>
      </c>
      <c r="V7" s="11"/>
      <c r="W7" s="9" t="s">
        <v>3</v>
      </c>
      <c r="X7" s="11"/>
      <c r="Y7" s="9" t="s">
        <v>3</v>
      </c>
      <c r="Z7" s="11"/>
      <c r="AA7" s="9" t="s">
        <v>3</v>
      </c>
      <c r="AB7" s="11"/>
      <c r="AC7" s="9" t="s">
        <v>3</v>
      </c>
      <c r="AD7" s="11"/>
      <c r="AE7" s="9" t="s">
        <v>3</v>
      </c>
      <c r="AF7" s="11"/>
      <c r="AG7" s="9" t="s">
        <v>3</v>
      </c>
      <c r="AH7" s="10">
        <v>0.15</v>
      </c>
      <c r="AI7" s="9" t="s">
        <v>3</v>
      </c>
      <c r="AJ7" s="10">
        <v>0.15</v>
      </c>
      <c r="AK7" s="9" t="s">
        <v>3</v>
      </c>
      <c r="AL7" s="10">
        <v>0.15</v>
      </c>
      <c r="AM7" s="12" t="s">
        <v>3</v>
      </c>
      <c r="AN7" s="10">
        <v>0.15</v>
      </c>
      <c r="AO7" s="3" t="s">
        <v>3</v>
      </c>
      <c r="AP7" s="10">
        <v>0.15</v>
      </c>
      <c r="AQ7" s="9" t="s">
        <v>3</v>
      </c>
      <c r="AR7" s="10">
        <v>0.15</v>
      </c>
      <c r="AS7" s="9" t="s">
        <v>3</v>
      </c>
      <c r="AT7" s="10">
        <v>0.1</v>
      </c>
      <c r="AU7" s="9" t="s">
        <v>3</v>
      </c>
      <c r="AV7" s="11"/>
      <c r="AW7" s="9" t="s">
        <v>3</v>
      </c>
      <c r="AX7" s="11"/>
      <c r="AY7" s="9" t="s">
        <v>3</v>
      </c>
      <c r="AZ7" s="11"/>
      <c r="BA7" s="15">
        <f t="shared" si="0"/>
        <v>1</v>
      </c>
    </row>
    <row r="8" spans="1:53" s="16" customFormat="1" ht="20.100000000000001" customHeight="1">
      <c r="A8" s="42"/>
      <c r="B8" s="43"/>
      <c r="C8" s="44"/>
      <c r="D8" s="45"/>
      <c r="E8" s="9" t="s">
        <v>2</v>
      </c>
      <c r="F8" s="11"/>
      <c r="G8" s="9" t="s">
        <v>2</v>
      </c>
      <c r="H8" s="11"/>
      <c r="I8" s="9" t="s">
        <v>2</v>
      </c>
      <c r="J8" s="11"/>
      <c r="K8" s="9" t="s">
        <v>2</v>
      </c>
      <c r="L8" s="11"/>
      <c r="M8" s="9" t="s">
        <v>2</v>
      </c>
      <c r="N8" s="11"/>
      <c r="O8" s="9" t="s">
        <v>2</v>
      </c>
      <c r="P8" s="11"/>
      <c r="Q8" s="9" t="s">
        <v>2</v>
      </c>
      <c r="R8" s="11"/>
      <c r="S8" s="9" t="s">
        <v>2</v>
      </c>
      <c r="T8" s="11"/>
      <c r="U8" s="9" t="s">
        <v>2</v>
      </c>
      <c r="V8" s="11"/>
      <c r="W8" s="9" t="s">
        <v>2</v>
      </c>
      <c r="X8" s="11"/>
      <c r="Y8" s="9" t="s">
        <v>2</v>
      </c>
      <c r="Z8" s="11"/>
      <c r="AA8" s="9" t="s">
        <v>2</v>
      </c>
      <c r="AB8" s="11"/>
      <c r="AC8" s="9" t="s">
        <v>2</v>
      </c>
      <c r="AD8" s="11"/>
      <c r="AE8" s="9" t="s">
        <v>2</v>
      </c>
      <c r="AF8" s="11"/>
      <c r="AG8" s="9" t="s">
        <v>2</v>
      </c>
      <c r="AH8" s="17">
        <f>AH7*C7</f>
        <v>138824.79635025002</v>
      </c>
      <c r="AI8" s="9" t="s">
        <v>2</v>
      </c>
      <c r="AJ8" s="17">
        <f>AJ7*C7</f>
        <v>138824.79635025002</v>
      </c>
      <c r="AK8" s="9" t="s">
        <v>2</v>
      </c>
      <c r="AL8" s="17">
        <f>AL7*C7</f>
        <v>138824.79635025002</v>
      </c>
      <c r="AM8" s="12" t="s">
        <v>2</v>
      </c>
      <c r="AN8" s="17">
        <f>AN7*C7</f>
        <v>138824.79635025002</v>
      </c>
      <c r="AO8" s="3" t="s">
        <v>2</v>
      </c>
      <c r="AP8" s="17">
        <f>AP7*C7</f>
        <v>138824.79635025002</v>
      </c>
      <c r="AQ8" s="9" t="s">
        <v>2</v>
      </c>
      <c r="AR8" s="17">
        <f>AR7*C7</f>
        <v>138824.79635025002</v>
      </c>
      <c r="AS8" s="9" t="s">
        <v>2</v>
      </c>
      <c r="AT8" s="17">
        <f>AT7*C7</f>
        <v>92549.864233500019</v>
      </c>
      <c r="AU8" s="9" t="s">
        <v>2</v>
      </c>
      <c r="AV8" s="11"/>
      <c r="AW8" s="9" t="s">
        <v>2</v>
      </c>
      <c r="AX8" s="11"/>
      <c r="AY8" s="9" t="s">
        <v>2</v>
      </c>
      <c r="AZ8" s="11"/>
      <c r="BA8" s="18">
        <f t="shared" si="0"/>
        <v>925498.6423350001</v>
      </c>
    </row>
    <row r="9" spans="1:53" s="16" customFormat="1" ht="20.100000000000001" customHeight="1">
      <c r="A9" s="42">
        <f>'[1]02 - ORÇAMENTO'!A29</f>
        <v>3</v>
      </c>
      <c r="B9" s="43" t="str">
        <f>'[1]02 - ORÇAMENTO'!C29</f>
        <v>URBANIZAÇÃO E OBRAS COMPLEMENTARES</v>
      </c>
      <c r="C9" s="44">
        <f>'[1]02 - ORÇAMENTO'!G29</f>
        <v>246404.99419999999</v>
      </c>
      <c r="D9" s="45">
        <f>'[1]02 - ORÇAMENTO'!H29</f>
        <v>8.7139405676757903E-2</v>
      </c>
      <c r="E9" s="9" t="s">
        <v>3</v>
      </c>
      <c r="F9" s="11"/>
      <c r="G9" s="9" t="s">
        <v>3</v>
      </c>
      <c r="H9" s="11"/>
      <c r="I9" s="9" t="s">
        <v>3</v>
      </c>
      <c r="J9" s="11"/>
      <c r="K9" s="9" t="s">
        <v>3</v>
      </c>
      <c r="L9" s="11"/>
      <c r="M9" s="9" t="s">
        <v>3</v>
      </c>
      <c r="N9" s="11"/>
      <c r="O9" s="9" t="s">
        <v>3</v>
      </c>
      <c r="P9" s="11"/>
      <c r="Q9" s="9" t="s">
        <v>3</v>
      </c>
      <c r="R9" s="11"/>
      <c r="S9" s="9" t="s">
        <v>3</v>
      </c>
      <c r="T9" s="11"/>
      <c r="U9" s="9" t="s">
        <v>3</v>
      </c>
      <c r="V9" s="11"/>
      <c r="W9" s="9" t="s">
        <v>3</v>
      </c>
      <c r="X9" s="11"/>
      <c r="Y9" s="9" t="s">
        <v>3</v>
      </c>
      <c r="Z9" s="11"/>
      <c r="AA9" s="9" t="s">
        <v>3</v>
      </c>
      <c r="AB9" s="11"/>
      <c r="AC9" s="9" t="s">
        <v>3</v>
      </c>
      <c r="AD9" s="11"/>
      <c r="AE9" s="9" t="s">
        <v>3</v>
      </c>
      <c r="AF9" s="11"/>
      <c r="AG9" s="9" t="s">
        <v>3</v>
      </c>
      <c r="AH9" s="10">
        <v>0.15</v>
      </c>
      <c r="AI9" s="9" t="s">
        <v>3</v>
      </c>
      <c r="AJ9" s="10">
        <v>0.15</v>
      </c>
      <c r="AK9" s="9" t="s">
        <v>3</v>
      </c>
      <c r="AL9" s="10">
        <v>0.15</v>
      </c>
      <c r="AM9" s="12" t="s">
        <v>3</v>
      </c>
      <c r="AN9" s="10">
        <v>0.15</v>
      </c>
      <c r="AO9" s="3" t="s">
        <v>3</v>
      </c>
      <c r="AP9" s="10">
        <v>0.15</v>
      </c>
      <c r="AQ9" s="9" t="s">
        <v>3</v>
      </c>
      <c r="AR9" s="10">
        <v>0.15</v>
      </c>
      <c r="AS9" s="9" t="s">
        <v>3</v>
      </c>
      <c r="AT9" s="10">
        <v>0.1</v>
      </c>
      <c r="AU9" s="9" t="s">
        <v>3</v>
      </c>
      <c r="AV9" s="11"/>
      <c r="AW9" s="9" t="s">
        <v>3</v>
      </c>
      <c r="AX9" s="11"/>
      <c r="AY9" s="9" t="s">
        <v>3</v>
      </c>
      <c r="AZ9" s="11"/>
      <c r="BA9" s="15">
        <f t="shared" si="0"/>
        <v>1</v>
      </c>
    </row>
    <row r="10" spans="1:53" s="16" customFormat="1" ht="20.100000000000001" customHeight="1">
      <c r="A10" s="42"/>
      <c r="B10" s="43"/>
      <c r="C10" s="44"/>
      <c r="D10" s="45"/>
      <c r="E10" s="9" t="s">
        <v>2</v>
      </c>
      <c r="F10" s="11"/>
      <c r="G10" s="9" t="s">
        <v>2</v>
      </c>
      <c r="H10" s="11"/>
      <c r="I10" s="9" t="s">
        <v>2</v>
      </c>
      <c r="J10" s="11"/>
      <c r="K10" s="9" t="s">
        <v>2</v>
      </c>
      <c r="L10" s="11"/>
      <c r="M10" s="9" t="s">
        <v>2</v>
      </c>
      <c r="N10" s="11"/>
      <c r="O10" s="9" t="s">
        <v>2</v>
      </c>
      <c r="P10" s="11"/>
      <c r="Q10" s="9" t="s">
        <v>2</v>
      </c>
      <c r="R10" s="11"/>
      <c r="S10" s="9" t="s">
        <v>2</v>
      </c>
      <c r="T10" s="11"/>
      <c r="U10" s="9" t="s">
        <v>2</v>
      </c>
      <c r="V10" s="11"/>
      <c r="W10" s="9" t="s">
        <v>2</v>
      </c>
      <c r="X10" s="11"/>
      <c r="Y10" s="9" t="s">
        <v>2</v>
      </c>
      <c r="Z10" s="11"/>
      <c r="AA10" s="9" t="s">
        <v>2</v>
      </c>
      <c r="AB10" s="11"/>
      <c r="AC10" s="9" t="s">
        <v>2</v>
      </c>
      <c r="AD10" s="11"/>
      <c r="AE10" s="9" t="s">
        <v>2</v>
      </c>
      <c r="AF10" s="11"/>
      <c r="AG10" s="9" t="s">
        <v>2</v>
      </c>
      <c r="AH10" s="17">
        <f>AH9*C9</f>
        <v>36960.749129999997</v>
      </c>
      <c r="AI10" s="9" t="s">
        <v>2</v>
      </c>
      <c r="AJ10" s="17">
        <f>AJ9*C9</f>
        <v>36960.749129999997</v>
      </c>
      <c r="AK10" s="9" t="s">
        <v>2</v>
      </c>
      <c r="AL10" s="17">
        <f>AL9*C9</f>
        <v>36960.749129999997</v>
      </c>
      <c r="AM10" s="12" t="s">
        <v>2</v>
      </c>
      <c r="AN10" s="17">
        <f>AN9*C9</f>
        <v>36960.749129999997</v>
      </c>
      <c r="AO10" s="3" t="s">
        <v>2</v>
      </c>
      <c r="AP10" s="17">
        <f>AP9*C9</f>
        <v>36960.749129999997</v>
      </c>
      <c r="AQ10" s="9" t="s">
        <v>2</v>
      </c>
      <c r="AR10" s="17">
        <f>AR9*C9</f>
        <v>36960.749129999997</v>
      </c>
      <c r="AS10" s="9" t="s">
        <v>2</v>
      </c>
      <c r="AT10" s="17">
        <f>AT9*C9</f>
        <v>24640.49942</v>
      </c>
      <c r="AU10" s="9" t="s">
        <v>2</v>
      </c>
      <c r="AV10" s="11"/>
      <c r="AW10" s="9" t="s">
        <v>2</v>
      </c>
      <c r="AX10" s="11"/>
      <c r="AY10" s="9" t="s">
        <v>2</v>
      </c>
      <c r="AZ10" s="11"/>
      <c r="BA10" s="18">
        <f t="shared" si="0"/>
        <v>246404.99420000002</v>
      </c>
    </row>
    <row r="11" spans="1:53" s="16" customFormat="1" ht="20.100000000000001" customHeight="1">
      <c r="A11" s="42">
        <f>'[1]02 - ORÇAMENTO'!A32</f>
        <v>4</v>
      </c>
      <c r="B11" s="46" t="str">
        <f>'[1]02 - ORÇAMENTO'!B32:C32</f>
        <v>REDE DE ABASTECIMENTO DE ÁGUA, INCLUSIVE HIDRANTES PÚBLICOS DE COMBATE A INCÊNDIO</v>
      </c>
      <c r="C11" s="44">
        <f>'[1]02 - ORÇAMENTO'!G32</f>
        <v>118862.52674400003</v>
      </c>
      <c r="D11" s="45">
        <f>'[1]02 - ORÇAMENTO'!H32</f>
        <v>4.2034902625808473E-2</v>
      </c>
      <c r="E11" s="9" t="s">
        <v>3</v>
      </c>
      <c r="F11" s="11"/>
      <c r="G11" s="9" t="s">
        <v>3</v>
      </c>
      <c r="H11" s="11"/>
      <c r="I11" s="9" t="s">
        <v>3</v>
      </c>
      <c r="J11" s="11"/>
      <c r="K11" s="9" t="s">
        <v>3</v>
      </c>
      <c r="L11" s="11"/>
      <c r="M11" s="9" t="s">
        <v>3</v>
      </c>
      <c r="N11" s="11"/>
      <c r="O11" s="9" t="s">
        <v>3</v>
      </c>
      <c r="P11" s="11"/>
      <c r="Q11" s="9" t="s">
        <v>3</v>
      </c>
      <c r="R11" s="11"/>
      <c r="S11" s="9" t="s">
        <v>3</v>
      </c>
      <c r="T11" s="10">
        <v>0.15</v>
      </c>
      <c r="U11" s="9" t="s">
        <v>3</v>
      </c>
      <c r="V11" s="10">
        <v>0.15</v>
      </c>
      <c r="W11" s="9" t="s">
        <v>3</v>
      </c>
      <c r="X11" s="10">
        <v>0.15</v>
      </c>
      <c r="Y11" s="9" t="s">
        <v>3</v>
      </c>
      <c r="Z11" s="10">
        <v>0.15</v>
      </c>
      <c r="AA11" s="9" t="s">
        <v>3</v>
      </c>
      <c r="AB11" s="10">
        <v>0.15</v>
      </c>
      <c r="AC11" s="9" t="s">
        <v>3</v>
      </c>
      <c r="AD11" s="10">
        <v>0.15</v>
      </c>
      <c r="AE11" s="9" t="s">
        <v>3</v>
      </c>
      <c r="AF11" s="10">
        <v>0.1</v>
      </c>
      <c r="AG11" s="9" t="s">
        <v>3</v>
      </c>
      <c r="AH11" s="11"/>
      <c r="AI11" s="9" t="s">
        <v>3</v>
      </c>
      <c r="AJ11" s="11"/>
      <c r="AK11" s="9" t="s">
        <v>3</v>
      </c>
      <c r="AL11" s="11"/>
      <c r="AM11" s="12" t="s">
        <v>3</v>
      </c>
      <c r="AN11" s="13"/>
      <c r="AO11" s="3" t="s">
        <v>3</v>
      </c>
      <c r="AP11" s="14"/>
      <c r="AQ11" s="9" t="s">
        <v>3</v>
      </c>
      <c r="AR11" s="11"/>
      <c r="AS11" s="9" t="s">
        <v>3</v>
      </c>
      <c r="AT11" s="11"/>
      <c r="AU11" s="9" t="s">
        <v>3</v>
      </c>
      <c r="AV11" s="11"/>
      <c r="AW11" s="9" t="s">
        <v>3</v>
      </c>
      <c r="AX11" s="11"/>
      <c r="AY11" s="9" t="s">
        <v>3</v>
      </c>
      <c r="AZ11" s="11"/>
      <c r="BA11" s="15">
        <f t="shared" si="0"/>
        <v>1</v>
      </c>
    </row>
    <row r="12" spans="1:53" ht="20.100000000000001" customHeight="1">
      <c r="A12" s="42"/>
      <c r="B12" s="46"/>
      <c r="C12" s="44"/>
      <c r="D12" s="45"/>
      <c r="E12" s="9" t="s">
        <v>2</v>
      </c>
      <c r="F12" s="11"/>
      <c r="G12" s="9" t="s">
        <v>2</v>
      </c>
      <c r="H12" s="11"/>
      <c r="I12" s="9" t="s">
        <v>2</v>
      </c>
      <c r="J12" s="11"/>
      <c r="K12" s="9" t="s">
        <v>2</v>
      </c>
      <c r="L12" s="11"/>
      <c r="M12" s="9" t="s">
        <v>2</v>
      </c>
      <c r="N12" s="11"/>
      <c r="O12" s="9" t="s">
        <v>2</v>
      </c>
      <c r="P12" s="11"/>
      <c r="Q12" s="9" t="s">
        <v>2</v>
      </c>
      <c r="R12" s="11"/>
      <c r="S12" s="9" t="s">
        <v>2</v>
      </c>
      <c r="T12" s="17">
        <f>T11*C11</f>
        <v>17829.379011600005</v>
      </c>
      <c r="U12" s="9" t="s">
        <v>2</v>
      </c>
      <c r="V12" s="17">
        <f>V11*C11</f>
        <v>17829.379011600005</v>
      </c>
      <c r="W12" s="9" t="s">
        <v>2</v>
      </c>
      <c r="X12" s="17">
        <f>X11*C11</f>
        <v>17829.379011600005</v>
      </c>
      <c r="Y12" s="9" t="s">
        <v>2</v>
      </c>
      <c r="Z12" s="17">
        <f>Z11*C11</f>
        <v>17829.379011600005</v>
      </c>
      <c r="AA12" s="9" t="s">
        <v>2</v>
      </c>
      <c r="AB12" s="17">
        <f>AB11*C11</f>
        <v>17829.379011600005</v>
      </c>
      <c r="AC12" s="9" t="s">
        <v>2</v>
      </c>
      <c r="AD12" s="17">
        <f>AD11*C11</f>
        <v>17829.379011600005</v>
      </c>
      <c r="AE12" s="9" t="s">
        <v>2</v>
      </c>
      <c r="AF12" s="17">
        <f>AF11*C11</f>
        <v>11886.252674400004</v>
      </c>
      <c r="AG12" s="9" t="s">
        <v>2</v>
      </c>
      <c r="AH12" s="11"/>
      <c r="AI12" s="9" t="s">
        <v>2</v>
      </c>
      <c r="AJ12" s="11"/>
      <c r="AK12" s="9" t="s">
        <v>2</v>
      </c>
      <c r="AL12" s="11"/>
      <c r="AM12" s="12" t="s">
        <v>2</v>
      </c>
      <c r="AN12" s="13"/>
      <c r="AO12" s="3" t="s">
        <v>2</v>
      </c>
      <c r="AP12" s="14"/>
      <c r="AQ12" s="9" t="s">
        <v>2</v>
      </c>
      <c r="AR12" s="11"/>
      <c r="AS12" s="9" t="s">
        <v>2</v>
      </c>
      <c r="AT12" s="11"/>
      <c r="AU12" s="9" t="s">
        <v>2</v>
      </c>
      <c r="AV12" s="11"/>
      <c r="AW12" s="9" t="s">
        <v>2</v>
      </c>
      <c r="AX12" s="11"/>
      <c r="AY12" s="9" t="s">
        <v>2</v>
      </c>
      <c r="AZ12" s="11"/>
      <c r="BA12" s="18">
        <f t="shared" si="0"/>
        <v>118862.52674400003</v>
      </c>
    </row>
    <row r="13" spans="1:53" ht="20.100000000000001" customHeight="1">
      <c r="A13" s="42">
        <f>'[1]02 - ORÇAMENTO'!A42</f>
        <v>5</v>
      </c>
      <c r="B13" s="43" t="str">
        <f>'[1]02 - ORÇAMENTO'!B42:C42</f>
        <v>REDE DE ESGOTAMENTO SANITÁRIO</v>
      </c>
      <c r="C13" s="44">
        <f>'[1]02 - ORÇAMENTO'!G42</f>
        <v>307498.48590000003</v>
      </c>
      <c r="D13" s="45">
        <f>'[1]02 - ORÇAMENTO'!H42</f>
        <v>0.10874469243135539</v>
      </c>
      <c r="E13" s="9" t="s">
        <v>3</v>
      </c>
      <c r="F13" s="11"/>
      <c r="G13" s="9" t="s">
        <v>3</v>
      </c>
      <c r="H13" s="11"/>
      <c r="I13" s="9" t="s">
        <v>3</v>
      </c>
      <c r="J13" s="11"/>
      <c r="K13" s="9" t="s">
        <v>3</v>
      </c>
      <c r="L13" s="11"/>
      <c r="M13" s="9" t="s">
        <v>3</v>
      </c>
      <c r="N13" s="11"/>
      <c r="O13" s="9" t="s">
        <v>3</v>
      </c>
      <c r="P13" s="11"/>
      <c r="Q13" s="9" t="s">
        <v>3</v>
      </c>
      <c r="R13" s="11"/>
      <c r="S13" s="9" t="s">
        <v>3</v>
      </c>
      <c r="T13" s="10">
        <v>0.15</v>
      </c>
      <c r="U13" s="9" t="s">
        <v>3</v>
      </c>
      <c r="V13" s="10">
        <v>0.15</v>
      </c>
      <c r="W13" s="9" t="s">
        <v>3</v>
      </c>
      <c r="X13" s="10">
        <v>0.15</v>
      </c>
      <c r="Y13" s="9" t="s">
        <v>3</v>
      </c>
      <c r="Z13" s="10">
        <v>0.15</v>
      </c>
      <c r="AA13" s="9" t="s">
        <v>3</v>
      </c>
      <c r="AB13" s="10">
        <v>0.15</v>
      </c>
      <c r="AC13" s="9" t="s">
        <v>3</v>
      </c>
      <c r="AD13" s="10">
        <v>0.15</v>
      </c>
      <c r="AE13" s="9" t="s">
        <v>3</v>
      </c>
      <c r="AF13" s="10">
        <v>0.1</v>
      </c>
      <c r="AG13" s="9" t="s">
        <v>3</v>
      </c>
      <c r="AH13" s="11"/>
      <c r="AI13" s="9" t="s">
        <v>3</v>
      </c>
      <c r="AJ13" s="11"/>
      <c r="AK13" s="9" t="s">
        <v>3</v>
      </c>
      <c r="AL13" s="11"/>
      <c r="AM13" s="12" t="s">
        <v>3</v>
      </c>
      <c r="AN13" s="13"/>
      <c r="AO13" s="3" t="s">
        <v>3</v>
      </c>
      <c r="AP13" s="14"/>
      <c r="AQ13" s="9" t="s">
        <v>3</v>
      </c>
      <c r="AR13" s="11"/>
      <c r="AS13" s="9" t="s">
        <v>3</v>
      </c>
      <c r="AT13" s="11"/>
      <c r="AU13" s="9" t="s">
        <v>3</v>
      </c>
      <c r="AV13" s="11"/>
      <c r="AW13" s="9" t="s">
        <v>3</v>
      </c>
      <c r="AX13" s="11"/>
      <c r="AY13" s="9" t="s">
        <v>3</v>
      </c>
      <c r="AZ13" s="11"/>
      <c r="BA13" s="15">
        <f t="shared" si="0"/>
        <v>1</v>
      </c>
    </row>
    <row r="14" spans="1:53" ht="20.100000000000001" customHeight="1">
      <c r="A14" s="42"/>
      <c r="B14" s="43"/>
      <c r="C14" s="44"/>
      <c r="D14" s="45"/>
      <c r="E14" s="9" t="s">
        <v>2</v>
      </c>
      <c r="F14" s="11"/>
      <c r="G14" s="9" t="s">
        <v>2</v>
      </c>
      <c r="H14" s="11"/>
      <c r="I14" s="9" t="s">
        <v>2</v>
      </c>
      <c r="J14" s="11"/>
      <c r="K14" s="9" t="s">
        <v>2</v>
      </c>
      <c r="L14" s="11"/>
      <c r="M14" s="9" t="s">
        <v>2</v>
      </c>
      <c r="N14" s="11"/>
      <c r="O14" s="9" t="s">
        <v>2</v>
      </c>
      <c r="P14" s="11"/>
      <c r="Q14" s="9" t="s">
        <v>2</v>
      </c>
      <c r="R14" s="11"/>
      <c r="S14" s="9" t="s">
        <v>2</v>
      </c>
      <c r="T14" s="17">
        <f>T13*C13</f>
        <v>46124.772885000006</v>
      </c>
      <c r="U14" s="9" t="s">
        <v>2</v>
      </c>
      <c r="V14" s="17">
        <f>V13*C13</f>
        <v>46124.772885000006</v>
      </c>
      <c r="W14" s="9" t="s">
        <v>2</v>
      </c>
      <c r="X14" s="17">
        <f>X13*C13</f>
        <v>46124.772885000006</v>
      </c>
      <c r="Y14" s="9" t="s">
        <v>2</v>
      </c>
      <c r="Z14" s="17">
        <f>Z13*C13</f>
        <v>46124.772885000006</v>
      </c>
      <c r="AA14" s="9" t="s">
        <v>2</v>
      </c>
      <c r="AB14" s="17">
        <f>AB13*C13</f>
        <v>46124.772885000006</v>
      </c>
      <c r="AC14" s="9" t="s">
        <v>2</v>
      </c>
      <c r="AD14" s="17">
        <f>AD13*C13</f>
        <v>46124.772885000006</v>
      </c>
      <c r="AE14" s="9" t="s">
        <v>2</v>
      </c>
      <c r="AF14" s="17">
        <f>AF13*C13</f>
        <v>30749.848590000005</v>
      </c>
      <c r="AG14" s="9" t="s">
        <v>2</v>
      </c>
      <c r="AH14" s="11"/>
      <c r="AI14" s="9" t="s">
        <v>2</v>
      </c>
      <c r="AJ14" s="11"/>
      <c r="AK14" s="9" t="s">
        <v>2</v>
      </c>
      <c r="AL14" s="11"/>
      <c r="AM14" s="12" t="s">
        <v>2</v>
      </c>
      <c r="AN14" s="13"/>
      <c r="AO14" s="3" t="s">
        <v>2</v>
      </c>
      <c r="AP14" s="14"/>
      <c r="AQ14" s="9" t="s">
        <v>2</v>
      </c>
      <c r="AR14" s="11"/>
      <c r="AS14" s="9" t="s">
        <v>2</v>
      </c>
      <c r="AT14" s="11"/>
      <c r="AU14" s="9" t="s">
        <v>2</v>
      </c>
      <c r="AV14" s="11"/>
      <c r="AW14" s="9" t="s">
        <v>2</v>
      </c>
      <c r="AX14" s="11"/>
      <c r="AY14" s="9" t="s">
        <v>2</v>
      </c>
      <c r="AZ14" s="11"/>
      <c r="BA14" s="18">
        <f t="shared" si="0"/>
        <v>307498.48590000003</v>
      </c>
    </row>
    <row r="15" spans="1:53" ht="20.100000000000001" customHeight="1">
      <c r="A15" s="42">
        <f>'[1]02 - ORÇAMENTO'!A57</f>
        <v>6</v>
      </c>
      <c r="B15" s="43" t="str">
        <f>'[1]02 - ORÇAMENTO'!B57:C57</f>
        <v>REDE DE DRENAGEM PLUVIAL</v>
      </c>
      <c r="C15" s="44">
        <f>'[1]02 - ORÇAMENTO'!G57</f>
        <v>388451.81319999998</v>
      </c>
      <c r="D15" s="45">
        <f>'[1]02 - ORÇAMENTO'!H57</f>
        <v>0.13737327137465538</v>
      </c>
      <c r="E15" s="9" t="s">
        <v>3</v>
      </c>
      <c r="F15" s="11"/>
      <c r="G15" s="9" t="s">
        <v>3</v>
      </c>
      <c r="H15" s="11"/>
      <c r="I15" s="9" t="s">
        <v>3</v>
      </c>
      <c r="J15" s="11"/>
      <c r="K15" s="9" t="s">
        <v>3</v>
      </c>
      <c r="L15" s="11"/>
      <c r="M15" s="9" t="s">
        <v>3</v>
      </c>
      <c r="N15" s="11"/>
      <c r="O15" s="9" t="s">
        <v>3</v>
      </c>
      <c r="P15" s="11"/>
      <c r="Q15" s="9" t="s">
        <v>3</v>
      </c>
      <c r="R15" s="11"/>
      <c r="S15" s="9" t="s">
        <v>3</v>
      </c>
      <c r="T15" s="10">
        <v>0.15</v>
      </c>
      <c r="U15" s="9" t="s">
        <v>3</v>
      </c>
      <c r="V15" s="10">
        <v>0.15</v>
      </c>
      <c r="W15" s="9" t="s">
        <v>3</v>
      </c>
      <c r="X15" s="10">
        <v>0.15</v>
      </c>
      <c r="Y15" s="9" t="s">
        <v>3</v>
      </c>
      <c r="Z15" s="10">
        <v>0.15</v>
      </c>
      <c r="AA15" s="9" t="s">
        <v>3</v>
      </c>
      <c r="AB15" s="10">
        <v>0.15</v>
      </c>
      <c r="AC15" s="9" t="s">
        <v>3</v>
      </c>
      <c r="AD15" s="10">
        <v>0.15</v>
      </c>
      <c r="AE15" s="9" t="s">
        <v>3</v>
      </c>
      <c r="AF15" s="10">
        <v>0.1</v>
      </c>
      <c r="AG15" s="9" t="s">
        <v>3</v>
      </c>
      <c r="AH15" s="11"/>
      <c r="AI15" s="9" t="s">
        <v>3</v>
      </c>
      <c r="AJ15" s="11"/>
      <c r="AK15" s="9" t="s">
        <v>3</v>
      </c>
      <c r="AL15" s="11"/>
      <c r="AM15" s="12" t="s">
        <v>3</v>
      </c>
      <c r="AN15" s="13"/>
      <c r="AO15" s="3" t="s">
        <v>3</v>
      </c>
      <c r="AP15" s="14"/>
      <c r="AQ15" s="9" t="s">
        <v>3</v>
      </c>
      <c r="AR15" s="11"/>
      <c r="AS15" s="9" t="s">
        <v>3</v>
      </c>
      <c r="AT15" s="11"/>
      <c r="AU15" s="9" t="s">
        <v>3</v>
      </c>
      <c r="AV15" s="11"/>
      <c r="AW15" s="9" t="s">
        <v>3</v>
      </c>
      <c r="AX15" s="11"/>
      <c r="AY15" s="9" t="s">
        <v>3</v>
      </c>
      <c r="AZ15" s="11"/>
      <c r="BA15" s="15">
        <f t="shared" si="0"/>
        <v>1</v>
      </c>
    </row>
    <row r="16" spans="1:53" ht="20.100000000000001" customHeight="1">
      <c r="A16" s="42"/>
      <c r="B16" s="43"/>
      <c r="C16" s="44"/>
      <c r="D16" s="45"/>
      <c r="E16" s="9" t="s">
        <v>2</v>
      </c>
      <c r="F16" s="11"/>
      <c r="G16" s="9" t="s">
        <v>2</v>
      </c>
      <c r="H16" s="11"/>
      <c r="I16" s="9" t="s">
        <v>2</v>
      </c>
      <c r="J16" s="11"/>
      <c r="K16" s="9" t="s">
        <v>2</v>
      </c>
      <c r="L16" s="11"/>
      <c r="M16" s="9" t="s">
        <v>2</v>
      </c>
      <c r="N16" s="11"/>
      <c r="O16" s="9" t="s">
        <v>2</v>
      </c>
      <c r="P16" s="11"/>
      <c r="Q16" s="9" t="s">
        <v>2</v>
      </c>
      <c r="R16" s="11"/>
      <c r="S16" s="9" t="s">
        <v>2</v>
      </c>
      <c r="T16" s="17">
        <f>T15*C15</f>
        <v>58267.771979999998</v>
      </c>
      <c r="U16" s="9" t="s">
        <v>2</v>
      </c>
      <c r="V16" s="17">
        <f>V15*C15</f>
        <v>58267.771979999998</v>
      </c>
      <c r="W16" s="9" t="s">
        <v>2</v>
      </c>
      <c r="X16" s="17">
        <f>X15*C15</f>
        <v>58267.771979999998</v>
      </c>
      <c r="Y16" s="9" t="s">
        <v>2</v>
      </c>
      <c r="Z16" s="17">
        <f>Z15*C15</f>
        <v>58267.771979999998</v>
      </c>
      <c r="AA16" s="9" t="s">
        <v>2</v>
      </c>
      <c r="AB16" s="17">
        <f>AB15*C15</f>
        <v>58267.771979999998</v>
      </c>
      <c r="AC16" s="9" t="s">
        <v>2</v>
      </c>
      <c r="AD16" s="17">
        <f>AD15*C15</f>
        <v>58267.771979999998</v>
      </c>
      <c r="AE16" s="9" t="s">
        <v>2</v>
      </c>
      <c r="AF16" s="17">
        <f>AF15*C15</f>
        <v>38845.181319999996</v>
      </c>
      <c r="AG16" s="9" t="s">
        <v>2</v>
      </c>
      <c r="AH16" s="11"/>
      <c r="AI16" s="9" t="s">
        <v>2</v>
      </c>
      <c r="AJ16" s="11"/>
      <c r="AK16" s="9" t="s">
        <v>2</v>
      </c>
      <c r="AL16" s="11"/>
      <c r="AM16" s="12" t="s">
        <v>2</v>
      </c>
      <c r="AN16" s="13"/>
      <c r="AO16" s="3" t="s">
        <v>2</v>
      </c>
      <c r="AP16" s="14"/>
      <c r="AQ16" s="9" t="s">
        <v>2</v>
      </c>
      <c r="AR16" s="11"/>
      <c r="AS16" s="9" t="s">
        <v>2</v>
      </c>
      <c r="AT16" s="11"/>
      <c r="AU16" s="9" t="s">
        <v>2</v>
      </c>
      <c r="AV16" s="11"/>
      <c r="AW16" s="9" t="s">
        <v>2</v>
      </c>
      <c r="AX16" s="11"/>
      <c r="AY16" s="9" t="s">
        <v>2</v>
      </c>
      <c r="AZ16" s="11"/>
      <c r="BA16" s="18">
        <f t="shared" si="0"/>
        <v>388451.81319999998</v>
      </c>
    </row>
    <row r="17" spans="1:53" ht="20.100000000000001" customHeight="1">
      <c r="A17" s="42">
        <f>'[1]02 - ORÇAMENTO'!A78</f>
        <v>7</v>
      </c>
      <c r="B17" s="43" t="str">
        <f>'[1]02 - ORÇAMENTO'!B78:C78</f>
        <v>REDE DE ILUMINAÇÃO PÚBLICA (POSTEAMENTO)</v>
      </c>
      <c r="C17" s="44">
        <f>'[1]02 - ORÇAMENTO'!G78</f>
        <v>414000</v>
      </c>
      <c r="D17" s="45">
        <f>'[1]02 - ORÇAMENTO'!H78</f>
        <v>0.14640820924634393</v>
      </c>
      <c r="E17" s="9" t="s">
        <v>3</v>
      </c>
      <c r="F17" s="11"/>
      <c r="G17" s="9" t="s">
        <v>3</v>
      </c>
      <c r="H17" s="11"/>
      <c r="I17" s="9" t="s">
        <v>3</v>
      </c>
      <c r="J17" s="11"/>
      <c r="K17" s="9" t="s">
        <v>3</v>
      </c>
      <c r="L17" s="11"/>
      <c r="M17" s="9" t="s">
        <v>3</v>
      </c>
      <c r="N17" s="11"/>
      <c r="O17" s="9" t="s">
        <v>3</v>
      </c>
      <c r="P17" s="11"/>
      <c r="Q17" s="9" t="s">
        <v>3</v>
      </c>
      <c r="R17" s="11"/>
      <c r="S17" s="9" t="s">
        <v>3</v>
      </c>
      <c r="T17" s="11"/>
      <c r="U17" s="9" t="s">
        <v>3</v>
      </c>
      <c r="V17" s="11"/>
      <c r="W17" s="9" t="s">
        <v>3</v>
      </c>
      <c r="X17" s="11"/>
      <c r="Y17" s="9" t="s">
        <v>3</v>
      </c>
      <c r="Z17" s="11"/>
      <c r="AA17" s="9" t="s">
        <v>3</v>
      </c>
      <c r="AB17" s="11"/>
      <c r="AC17" s="9" t="s">
        <v>3</v>
      </c>
      <c r="AD17" s="11"/>
      <c r="AE17" s="9" t="s">
        <v>3</v>
      </c>
      <c r="AF17" s="11"/>
      <c r="AG17" s="9" t="s">
        <v>3</v>
      </c>
      <c r="AH17" s="11"/>
      <c r="AI17" s="9" t="s">
        <v>3</v>
      </c>
      <c r="AJ17" s="11"/>
      <c r="AK17" s="9" t="s">
        <v>3</v>
      </c>
      <c r="AL17" s="11"/>
      <c r="AM17" s="12" t="s">
        <v>3</v>
      </c>
      <c r="AN17" s="19">
        <v>0.15</v>
      </c>
      <c r="AO17" s="3" t="s">
        <v>3</v>
      </c>
      <c r="AP17" s="19">
        <v>0.15</v>
      </c>
      <c r="AQ17" s="9" t="s">
        <v>3</v>
      </c>
      <c r="AR17" s="19">
        <v>0.15</v>
      </c>
      <c r="AS17" s="9" t="s">
        <v>3</v>
      </c>
      <c r="AT17" s="19">
        <v>0.15</v>
      </c>
      <c r="AU17" s="9" t="s">
        <v>3</v>
      </c>
      <c r="AV17" s="19">
        <v>0.15</v>
      </c>
      <c r="AW17" s="9" t="s">
        <v>3</v>
      </c>
      <c r="AX17" s="19">
        <v>0.15</v>
      </c>
      <c r="AY17" s="9" t="s">
        <v>3</v>
      </c>
      <c r="AZ17" s="19">
        <v>0.1</v>
      </c>
      <c r="BA17" s="15">
        <f t="shared" si="0"/>
        <v>1</v>
      </c>
    </row>
    <row r="18" spans="1:53" ht="20.100000000000001" customHeight="1">
      <c r="A18" s="42"/>
      <c r="B18" s="43"/>
      <c r="C18" s="44"/>
      <c r="D18" s="45"/>
      <c r="E18" s="9" t="s">
        <v>2</v>
      </c>
      <c r="F18" s="11"/>
      <c r="G18" s="9" t="s">
        <v>2</v>
      </c>
      <c r="H18" s="11"/>
      <c r="I18" s="9" t="s">
        <v>2</v>
      </c>
      <c r="J18" s="11"/>
      <c r="K18" s="9" t="s">
        <v>2</v>
      </c>
      <c r="L18" s="11"/>
      <c r="M18" s="9" t="s">
        <v>2</v>
      </c>
      <c r="N18" s="11"/>
      <c r="O18" s="9" t="s">
        <v>2</v>
      </c>
      <c r="P18" s="11"/>
      <c r="Q18" s="9" t="s">
        <v>2</v>
      </c>
      <c r="R18" s="11"/>
      <c r="S18" s="9" t="s">
        <v>2</v>
      </c>
      <c r="T18" s="11"/>
      <c r="U18" s="9" t="s">
        <v>2</v>
      </c>
      <c r="V18" s="11"/>
      <c r="W18" s="9" t="s">
        <v>2</v>
      </c>
      <c r="X18" s="11"/>
      <c r="Y18" s="9" t="s">
        <v>2</v>
      </c>
      <c r="Z18" s="11"/>
      <c r="AA18" s="9" t="s">
        <v>2</v>
      </c>
      <c r="AB18" s="11"/>
      <c r="AC18" s="9" t="s">
        <v>2</v>
      </c>
      <c r="AD18" s="11"/>
      <c r="AE18" s="9" t="s">
        <v>2</v>
      </c>
      <c r="AF18" s="11"/>
      <c r="AG18" s="9" t="s">
        <v>2</v>
      </c>
      <c r="AH18" s="11"/>
      <c r="AI18" s="9" t="s">
        <v>2</v>
      </c>
      <c r="AJ18" s="11"/>
      <c r="AK18" s="9" t="s">
        <v>2</v>
      </c>
      <c r="AL18" s="11"/>
      <c r="AM18" s="12" t="s">
        <v>2</v>
      </c>
      <c r="AN18" s="17">
        <f>AN17*C17</f>
        <v>62100</v>
      </c>
      <c r="AO18" s="3" t="s">
        <v>2</v>
      </c>
      <c r="AP18" s="17">
        <f>AP17*C17</f>
        <v>62100</v>
      </c>
      <c r="AQ18" s="9" t="s">
        <v>2</v>
      </c>
      <c r="AR18" s="17">
        <f>AR17*C17</f>
        <v>62100</v>
      </c>
      <c r="AS18" s="9" t="s">
        <v>2</v>
      </c>
      <c r="AT18" s="17">
        <f>AT17*C17</f>
        <v>62100</v>
      </c>
      <c r="AU18" s="9" t="s">
        <v>2</v>
      </c>
      <c r="AV18" s="17">
        <f>AV17*C17</f>
        <v>62100</v>
      </c>
      <c r="AW18" s="9" t="s">
        <v>2</v>
      </c>
      <c r="AX18" s="17">
        <f>AX17*C17</f>
        <v>62100</v>
      </c>
      <c r="AY18" s="9" t="s">
        <v>2</v>
      </c>
      <c r="AZ18" s="17">
        <f>AZ17*C17</f>
        <v>41400</v>
      </c>
      <c r="BA18" s="18">
        <f t="shared" si="0"/>
        <v>414000</v>
      </c>
    </row>
    <row r="19" spans="1:53" ht="20.100000000000001" customHeight="1">
      <c r="A19" s="42">
        <f>'[1]02 - ORÇAMENTO'!A81</f>
        <v>8</v>
      </c>
      <c r="B19" s="43" t="str">
        <f>'[1]02 - ORÇAMENTO'!B81:C81</f>
        <v>EMPLACAMENTO TOPONÍMICO DAS VIAS</v>
      </c>
      <c r="C19" s="44">
        <f>'[1]02 - ORÇAMENTO'!G81</f>
        <v>1697.85</v>
      </c>
      <c r="D19" s="45">
        <f>'[1]02 - ORÇAMENTO'!H81</f>
        <v>6.0043279726788672E-4</v>
      </c>
      <c r="E19" s="9" t="s">
        <v>3</v>
      </c>
      <c r="F19" s="11"/>
      <c r="G19" s="9" t="s">
        <v>3</v>
      </c>
      <c r="H19" s="11"/>
      <c r="I19" s="9" t="s">
        <v>3</v>
      </c>
      <c r="J19" s="11"/>
      <c r="K19" s="9" t="s">
        <v>3</v>
      </c>
      <c r="L19" s="11"/>
      <c r="M19" s="9" t="s">
        <v>3</v>
      </c>
      <c r="N19" s="11"/>
      <c r="O19" s="9" t="s">
        <v>3</v>
      </c>
      <c r="P19" s="11"/>
      <c r="Q19" s="9" t="s">
        <v>3</v>
      </c>
      <c r="R19" s="11"/>
      <c r="S19" s="9" t="s">
        <v>3</v>
      </c>
      <c r="T19" s="11"/>
      <c r="U19" s="9" t="s">
        <v>3</v>
      </c>
      <c r="V19" s="11"/>
      <c r="W19" s="9" t="s">
        <v>3</v>
      </c>
      <c r="X19" s="11"/>
      <c r="Y19" s="9" t="s">
        <v>3</v>
      </c>
      <c r="Z19" s="11"/>
      <c r="AA19" s="9" t="s">
        <v>3</v>
      </c>
      <c r="AB19" s="11"/>
      <c r="AC19" s="9" t="s">
        <v>3</v>
      </c>
      <c r="AD19" s="11"/>
      <c r="AE19" s="9" t="s">
        <v>3</v>
      </c>
      <c r="AF19" s="11"/>
      <c r="AG19" s="9" t="s">
        <v>3</v>
      </c>
      <c r="AH19" s="11"/>
      <c r="AI19" s="9" t="s">
        <v>3</v>
      </c>
      <c r="AJ19" s="11"/>
      <c r="AK19" s="9" t="s">
        <v>3</v>
      </c>
      <c r="AL19" s="11"/>
      <c r="AM19" s="12" t="s">
        <v>3</v>
      </c>
      <c r="AN19" s="13"/>
      <c r="AO19" s="3" t="s">
        <v>3</v>
      </c>
      <c r="AP19" s="14"/>
      <c r="AQ19" s="9" t="s">
        <v>3</v>
      </c>
      <c r="AR19" s="11"/>
      <c r="AS19" s="9" t="s">
        <v>3</v>
      </c>
      <c r="AT19" s="11"/>
      <c r="AU19" s="9" t="s">
        <v>3</v>
      </c>
      <c r="AV19" s="10">
        <v>0.3</v>
      </c>
      <c r="AW19" s="9" t="s">
        <v>3</v>
      </c>
      <c r="AX19" s="10">
        <v>0.35</v>
      </c>
      <c r="AY19" s="9" t="s">
        <v>3</v>
      </c>
      <c r="AZ19" s="10">
        <v>0.35</v>
      </c>
      <c r="BA19" s="15">
        <f t="shared" si="0"/>
        <v>0.99999999999999989</v>
      </c>
    </row>
    <row r="20" spans="1:53" ht="20.100000000000001" customHeight="1">
      <c r="A20" s="42"/>
      <c r="B20" s="43"/>
      <c r="C20" s="44"/>
      <c r="D20" s="45"/>
      <c r="E20" s="9" t="s">
        <v>2</v>
      </c>
      <c r="F20" s="11"/>
      <c r="G20" s="9" t="s">
        <v>2</v>
      </c>
      <c r="H20" s="11"/>
      <c r="I20" s="9" t="s">
        <v>2</v>
      </c>
      <c r="J20" s="11"/>
      <c r="K20" s="9" t="s">
        <v>2</v>
      </c>
      <c r="L20" s="11"/>
      <c r="M20" s="9" t="s">
        <v>2</v>
      </c>
      <c r="N20" s="11"/>
      <c r="O20" s="9" t="s">
        <v>2</v>
      </c>
      <c r="P20" s="11"/>
      <c r="Q20" s="9" t="s">
        <v>2</v>
      </c>
      <c r="R20" s="11"/>
      <c r="S20" s="9" t="s">
        <v>2</v>
      </c>
      <c r="T20" s="11"/>
      <c r="U20" s="9" t="s">
        <v>2</v>
      </c>
      <c r="V20" s="11"/>
      <c r="W20" s="9" t="s">
        <v>2</v>
      </c>
      <c r="X20" s="11"/>
      <c r="Y20" s="9" t="s">
        <v>2</v>
      </c>
      <c r="Z20" s="11"/>
      <c r="AA20" s="9" t="s">
        <v>2</v>
      </c>
      <c r="AB20" s="11"/>
      <c r="AC20" s="9" t="s">
        <v>2</v>
      </c>
      <c r="AD20" s="11"/>
      <c r="AE20" s="9" t="s">
        <v>2</v>
      </c>
      <c r="AF20" s="11"/>
      <c r="AG20" s="9" t="s">
        <v>2</v>
      </c>
      <c r="AH20" s="11"/>
      <c r="AI20" s="9" t="s">
        <v>2</v>
      </c>
      <c r="AJ20" s="11"/>
      <c r="AK20" s="9" t="s">
        <v>2</v>
      </c>
      <c r="AL20" s="11"/>
      <c r="AM20" s="12" t="s">
        <v>2</v>
      </c>
      <c r="AN20" s="13"/>
      <c r="AO20" s="3" t="s">
        <v>2</v>
      </c>
      <c r="AP20" s="14"/>
      <c r="AQ20" s="9" t="s">
        <v>2</v>
      </c>
      <c r="AR20" s="11"/>
      <c r="AS20" s="9" t="s">
        <v>2</v>
      </c>
      <c r="AT20" s="11"/>
      <c r="AU20" s="9" t="s">
        <v>2</v>
      </c>
      <c r="AV20" s="17">
        <f>AV19*C19</f>
        <v>509.35499999999996</v>
      </c>
      <c r="AW20" s="9" t="s">
        <v>2</v>
      </c>
      <c r="AX20" s="17">
        <f>AX19*C19</f>
        <v>594.24749999999995</v>
      </c>
      <c r="AY20" s="9" t="s">
        <v>2</v>
      </c>
      <c r="AZ20" s="17">
        <f>AZ19*C19</f>
        <v>594.24749999999995</v>
      </c>
      <c r="BA20" s="18">
        <f t="shared" si="0"/>
        <v>1697.85</v>
      </c>
    </row>
    <row r="21" spans="1:53" ht="20.100000000000001" customHeight="1">
      <c r="A21" s="42">
        <f>'[1]02 - ORÇAMENTO'!A84</f>
        <v>9</v>
      </c>
      <c r="B21" s="43" t="str">
        <f>'[1]02 - ORÇAMENTO'!B84:C84</f>
        <v>SINALIZAÇÃO VIÁRIA</v>
      </c>
      <c r="C21" s="44">
        <f>'[1]02 - ORÇAMENTO'!G84</f>
        <v>5093.5499999999993</v>
      </c>
      <c r="D21" s="45">
        <f>'[1]02 - ORÇAMENTO'!H84</f>
        <v>1.8012983918036596E-3</v>
      </c>
      <c r="E21" s="9" t="s">
        <v>3</v>
      </c>
      <c r="F21" s="11"/>
      <c r="G21" s="9" t="s">
        <v>3</v>
      </c>
      <c r="H21" s="11"/>
      <c r="I21" s="9" t="s">
        <v>3</v>
      </c>
      <c r="J21" s="11"/>
      <c r="K21" s="9" t="s">
        <v>3</v>
      </c>
      <c r="L21" s="11"/>
      <c r="M21" s="9" t="s">
        <v>3</v>
      </c>
      <c r="N21" s="11"/>
      <c r="O21" s="9" t="s">
        <v>3</v>
      </c>
      <c r="P21" s="11"/>
      <c r="Q21" s="9" t="s">
        <v>3</v>
      </c>
      <c r="R21" s="11"/>
      <c r="S21" s="9" t="s">
        <v>3</v>
      </c>
      <c r="T21" s="11"/>
      <c r="U21" s="9" t="s">
        <v>3</v>
      </c>
      <c r="V21" s="11"/>
      <c r="W21" s="9" t="s">
        <v>3</v>
      </c>
      <c r="X21" s="11"/>
      <c r="Y21" s="9" t="s">
        <v>3</v>
      </c>
      <c r="Z21" s="11"/>
      <c r="AA21" s="9" t="s">
        <v>3</v>
      </c>
      <c r="AB21" s="11"/>
      <c r="AC21" s="9" t="s">
        <v>3</v>
      </c>
      <c r="AD21" s="11"/>
      <c r="AE21" s="9" t="s">
        <v>3</v>
      </c>
      <c r="AF21" s="11"/>
      <c r="AG21" s="9" t="s">
        <v>3</v>
      </c>
      <c r="AH21" s="11"/>
      <c r="AI21" s="9" t="s">
        <v>3</v>
      </c>
      <c r="AJ21" s="11"/>
      <c r="AK21" s="9" t="s">
        <v>3</v>
      </c>
      <c r="AL21" s="11"/>
      <c r="AM21" s="12" t="s">
        <v>3</v>
      </c>
      <c r="AN21" s="13"/>
      <c r="AO21" s="3" t="s">
        <v>3</v>
      </c>
      <c r="AP21" s="14"/>
      <c r="AQ21" s="9" t="s">
        <v>3</v>
      </c>
      <c r="AR21" s="11"/>
      <c r="AS21" s="9" t="s">
        <v>3</v>
      </c>
      <c r="AT21" s="11"/>
      <c r="AU21" s="9" t="s">
        <v>3</v>
      </c>
      <c r="AV21" s="10">
        <v>0.3</v>
      </c>
      <c r="AW21" s="9" t="s">
        <v>3</v>
      </c>
      <c r="AX21" s="10">
        <v>0.35</v>
      </c>
      <c r="AY21" s="9" t="s">
        <v>3</v>
      </c>
      <c r="AZ21" s="10">
        <v>0.35</v>
      </c>
      <c r="BA21" s="15">
        <f t="shared" si="0"/>
        <v>0.99999999999999989</v>
      </c>
    </row>
    <row r="22" spans="1:53" ht="20.100000000000001" customHeight="1">
      <c r="A22" s="42"/>
      <c r="B22" s="43"/>
      <c r="C22" s="44"/>
      <c r="D22" s="45"/>
      <c r="E22" s="9" t="s">
        <v>2</v>
      </c>
      <c r="F22" s="11"/>
      <c r="G22" s="9" t="s">
        <v>2</v>
      </c>
      <c r="H22" s="11"/>
      <c r="I22" s="9" t="s">
        <v>2</v>
      </c>
      <c r="J22" s="11"/>
      <c r="K22" s="9" t="s">
        <v>2</v>
      </c>
      <c r="L22" s="11"/>
      <c r="M22" s="9" t="s">
        <v>2</v>
      </c>
      <c r="N22" s="11"/>
      <c r="O22" s="9" t="s">
        <v>2</v>
      </c>
      <c r="P22" s="11"/>
      <c r="Q22" s="9" t="s">
        <v>2</v>
      </c>
      <c r="R22" s="11"/>
      <c r="S22" s="9" t="s">
        <v>2</v>
      </c>
      <c r="T22" s="11"/>
      <c r="U22" s="9" t="s">
        <v>2</v>
      </c>
      <c r="V22" s="11"/>
      <c r="W22" s="9" t="s">
        <v>2</v>
      </c>
      <c r="X22" s="11"/>
      <c r="Y22" s="9" t="s">
        <v>2</v>
      </c>
      <c r="Z22" s="11"/>
      <c r="AA22" s="9" t="s">
        <v>2</v>
      </c>
      <c r="AB22" s="11"/>
      <c r="AC22" s="9" t="s">
        <v>2</v>
      </c>
      <c r="AD22" s="11"/>
      <c r="AE22" s="9" t="s">
        <v>2</v>
      </c>
      <c r="AF22" s="11"/>
      <c r="AG22" s="9" t="s">
        <v>2</v>
      </c>
      <c r="AH22" s="11"/>
      <c r="AI22" s="9" t="s">
        <v>2</v>
      </c>
      <c r="AJ22" s="11"/>
      <c r="AK22" s="9" t="s">
        <v>2</v>
      </c>
      <c r="AL22" s="11"/>
      <c r="AM22" s="12" t="s">
        <v>2</v>
      </c>
      <c r="AN22" s="13"/>
      <c r="AO22" s="3" t="s">
        <v>2</v>
      </c>
      <c r="AP22" s="14"/>
      <c r="AQ22" s="9" t="s">
        <v>2</v>
      </c>
      <c r="AR22" s="11"/>
      <c r="AS22" s="9" t="s">
        <v>2</v>
      </c>
      <c r="AT22" s="11"/>
      <c r="AU22" s="9" t="s">
        <v>2</v>
      </c>
      <c r="AV22" s="17">
        <f>AV21*C21</f>
        <v>1528.0649999999998</v>
      </c>
      <c r="AW22" s="9" t="s">
        <v>2</v>
      </c>
      <c r="AX22" s="17">
        <f>AX21*C21</f>
        <v>1782.7424999999996</v>
      </c>
      <c r="AY22" s="9" t="s">
        <v>2</v>
      </c>
      <c r="AZ22" s="17">
        <f>AZ21*C21</f>
        <v>1782.7424999999996</v>
      </c>
      <c r="BA22" s="18">
        <f t="shared" si="0"/>
        <v>5093.5499999999993</v>
      </c>
    </row>
    <row r="23" spans="1:53" ht="20.100000000000001" customHeight="1">
      <c r="A23" s="42">
        <f>'[1]02 - ORÇAMENTO'!A89</f>
        <v>10</v>
      </c>
      <c r="B23" s="43" t="str">
        <f>'[1]02 - ORÇAMENTO'!B89:C89</f>
        <v>OBRAS DE PROTEÇÃO AMBIENTAL</v>
      </c>
      <c r="C23" s="44">
        <f>'[1]02 - ORÇAMENTO'!G89</f>
        <v>589.48</v>
      </c>
      <c r="D23" s="45">
        <f>'[1]02 - ORÇAMENTO'!H89</f>
        <v>2.0846548595781361E-4</v>
      </c>
      <c r="E23" s="9" t="s">
        <v>3</v>
      </c>
      <c r="F23" s="11"/>
      <c r="G23" s="9" t="s">
        <v>3</v>
      </c>
      <c r="H23" s="11"/>
      <c r="I23" s="9" t="s">
        <v>3</v>
      </c>
      <c r="J23" s="11"/>
      <c r="K23" s="9" t="s">
        <v>3</v>
      </c>
      <c r="L23" s="11"/>
      <c r="M23" s="9" t="s">
        <v>3</v>
      </c>
      <c r="N23" s="11"/>
      <c r="O23" s="9" t="s">
        <v>3</v>
      </c>
      <c r="P23" s="11"/>
      <c r="Q23" s="9" t="s">
        <v>3</v>
      </c>
      <c r="R23" s="11"/>
      <c r="S23" s="9" t="s">
        <v>3</v>
      </c>
      <c r="T23" s="11"/>
      <c r="U23" s="9" t="s">
        <v>3</v>
      </c>
      <c r="V23" s="11"/>
      <c r="W23" s="9" t="s">
        <v>3</v>
      </c>
      <c r="X23" s="11"/>
      <c r="Y23" s="9" t="s">
        <v>3</v>
      </c>
      <c r="Z23" s="11"/>
      <c r="AA23" s="9" t="s">
        <v>3</v>
      </c>
      <c r="AB23" s="11"/>
      <c r="AC23" s="9" t="s">
        <v>3</v>
      </c>
      <c r="AD23" s="11"/>
      <c r="AE23" s="9" t="s">
        <v>3</v>
      </c>
      <c r="AF23" s="11"/>
      <c r="AG23" s="9" t="s">
        <v>3</v>
      </c>
      <c r="AH23" s="11"/>
      <c r="AI23" s="9" t="s">
        <v>3</v>
      </c>
      <c r="AJ23" s="11"/>
      <c r="AK23" s="9" t="s">
        <v>3</v>
      </c>
      <c r="AL23" s="11"/>
      <c r="AM23" s="12" t="s">
        <v>3</v>
      </c>
      <c r="AN23" s="13"/>
      <c r="AO23" s="3" t="s">
        <v>3</v>
      </c>
      <c r="AP23" s="14"/>
      <c r="AQ23" s="9" t="s">
        <v>3</v>
      </c>
      <c r="AR23" s="11"/>
      <c r="AS23" s="9" t="s">
        <v>3</v>
      </c>
      <c r="AT23" s="11"/>
      <c r="AU23" s="9" t="s">
        <v>3</v>
      </c>
      <c r="AV23" s="10">
        <v>0.3</v>
      </c>
      <c r="AW23" s="9" t="s">
        <v>3</v>
      </c>
      <c r="AX23" s="10">
        <v>0.35</v>
      </c>
      <c r="AY23" s="9" t="s">
        <v>3</v>
      </c>
      <c r="AZ23" s="10">
        <v>0.35</v>
      </c>
      <c r="BA23" s="15">
        <f t="shared" si="0"/>
        <v>0.99999999999999989</v>
      </c>
    </row>
    <row r="24" spans="1:53" ht="20.100000000000001" customHeight="1">
      <c r="A24" s="42"/>
      <c r="B24" s="43"/>
      <c r="C24" s="44"/>
      <c r="D24" s="45"/>
      <c r="E24" s="9" t="s">
        <v>2</v>
      </c>
      <c r="F24" s="11"/>
      <c r="G24" s="9" t="s">
        <v>2</v>
      </c>
      <c r="H24" s="11"/>
      <c r="I24" s="9" t="s">
        <v>2</v>
      </c>
      <c r="J24" s="11"/>
      <c r="K24" s="9" t="s">
        <v>2</v>
      </c>
      <c r="L24" s="11"/>
      <c r="M24" s="9" t="s">
        <v>2</v>
      </c>
      <c r="N24" s="11"/>
      <c r="O24" s="9" t="s">
        <v>2</v>
      </c>
      <c r="P24" s="11"/>
      <c r="Q24" s="9" t="s">
        <v>2</v>
      </c>
      <c r="R24" s="11"/>
      <c r="S24" s="9" t="s">
        <v>2</v>
      </c>
      <c r="T24" s="11"/>
      <c r="U24" s="9" t="s">
        <v>2</v>
      </c>
      <c r="V24" s="11"/>
      <c r="W24" s="9" t="s">
        <v>2</v>
      </c>
      <c r="X24" s="11"/>
      <c r="Y24" s="9" t="s">
        <v>2</v>
      </c>
      <c r="Z24" s="11"/>
      <c r="AA24" s="9" t="s">
        <v>2</v>
      </c>
      <c r="AB24" s="11"/>
      <c r="AC24" s="9" t="s">
        <v>2</v>
      </c>
      <c r="AD24" s="11"/>
      <c r="AE24" s="9" t="s">
        <v>2</v>
      </c>
      <c r="AF24" s="11"/>
      <c r="AG24" s="9" t="s">
        <v>2</v>
      </c>
      <c r="AH24" s="11"/>
      <c r="AI24" s="9" t="s">
        <v>2</v>
      </c>
      <c r="AJ24" s="11"/>
      <c r="AK24" s="9" t="s">
        <v>2</v>
      </c>
      <c r="AL24" s="11"/>
      <c r="AM24" s="12" t="s">
        <v>2</v>
      </c>
      <c r="AN24" s="13"/>
      <c r="AO24" s="3" t="s">
        <v>2</v>
      </c>
      <c r="AP24" s="14"/>
      <c r="AQ24" s="9" t="s">
        <v>2</v>
      </c>
      <c r="AR24" s="11"/>
      <c r="AS24" s="9" t="s">
        <v>2</v>
      </c>
      <c r="AT24" s="11"/>
      <c r="AU24" s="9" t="s">
        <v>2</v>
      </c>
      <c r="AV24" s="17">
        <f>AV23*C23</f>
        <v>176.84399999999999</v>
      </c>
      <c r="AW24" s="9" t="s">
        <v>2</v>
      </c>
      <c r="AX24" s="17">
        <f>AX23*C23</f>
        <v>206.31799999999998</v>
      </c>
      <c r="AY24" s="9" t="s">
        <v>2</v>
      </c>
      <c r="AZ24" s="17">
        <f>AZ23*C23</f>
        <v>206.31799999999998</v>
      </c>
      <c r="BA24" s="18">
        <f t="shared" si="0"/>
        <v>589.48</v>
      </c>
    </row>
    <row r="25" spans="1:53" ht="20.100000000000001" customHeight="1">
      <c r="A25" s="42">
        <f>'[1]02 - ORÇAMENTO'!A95</f>
        <v>11</v>
      </c>
      <c r="B25" s="43" t="str">
        <f>'[1]02 - ORÇAMENTO'!B95:C95</f>
        <v>IMPOSTOS E TAXAS MUNICIPAIS</v>
      </c>
      <c r="C25" s="44">
        <f>'[1]02 - ORÇAMENTO'!G95</f>
        <v>61041.856</v>
      </c>
      <c r="D25" s="45">
        <f>'[1]02 - ORÇAMENTO'!H95</f>
        <v>2.158702614983864E-2</v>
      </c>
      <c r="E25" s="9" t="s">
        <v>3</v>
      </c>
      <c r="F25" s="10">
        <v>1</v>
      </c>
      <c r="G25" s="9" t="s">
        <v>3</v>
      </c>
      <c r="H25" s="11"/>
      <c r="I25" s="9" t="s">
        <v>3</v>
      </c>
      <c r="J25" s="11"/>
      <c r="K25" s="9" t="s">
        <v>3</v>
      </c>
      <c r="L25" s="11"/>
      <c r="M25" s="9" t="s">
        <v>3</v>
      </c>
      <c r="N25" s="11"/>
      <c r="O25" s="9" t="s">
        <v>3</v>
      </c>
      <c r="P25" s="11"/>
      <c r="Q25" s="9" t="s">
        <v>3</v>
      </c>
      <c r="R25" s="11"/>
      <c r="S25" s="9" t="s">
        <v>3</v>
      </c>
      <c r="T25" s="11"/>
      <c r="U25" s="9" t="s">
        <v>3</v>
      </c>
      <c r="V25" s="11"/>
      <c r="W25" s="9" t="s">
        <v>3</v>
      </c>
      <c r="X25" s="11"/>
      <c r="Y25" s="9" t="s">
        <v>3</v>
      </c>
      <c r="Z25" s="11"/>
      <c r="AA25" s="9" t="s">
        <v>3</v>
      </c>
      <c r="AB25" s="11"/>
      <c r="AC25" s="9" t="s">
        <v>3</v>
      </c>
      <c r="AD25" s="11"/>
      <c r="AE25" s="9" t="s">
        <v>3</v>
      </c>
      <c r="AF25" s="11"/>
      <c r="AG25" s="9" t="s">
        <v>3</v>
      </c>
      <c r="AH25" s="11"/>
      <c r="AI25" s="9" t="s">
        <v>3</v>
      </c>
      <c r="AJ25" s="11"/>
      <c r="AK25" s="9" t="s">
        <v>3</v>
      </c>
      <c r="AL25" s="11"/>
      <c r="AM25" s="12" t="s">
        <v>3</v>
      </c>
      <c r="AN25" s="13"/>
      <c r="AO25" s="3" t="s">
        <v>3</v>
      </c>
      <c r="AP25" s="14"/>
      <c r="AQ25" s="9" t="s">
        <v>3</v>
      </c>
      <c r="AR25" s="11"/>
      <c r="AS25" s="9" t="s">
        <v>3</v>
      </c>
      <c r="AT25" s="11"/>
      <c r="AU25" s="9" t="s">
        <v>3</v>
      </c>
      <c r="AV25" s="11"/>
      <c r="AW25" s="9" t="s">
        <v>3</v>
      </c>
      <c r="AX25" s="11"/>
      <c r="AY25" s="9" t="s">
        <v>3</v>
      </c>
      <c r="AZ25" s="11"/>
      <c r="BA25" s="15">
        <f t="shared" si="0"/>
        <v>1</v>
      </c>
    </row>
    <row r="26" spans="1:53" ht="20.100000000000001" customHeight="1">
      <c r="A26" s="42"/>
      <c r="B26" s="43"/>
      <c r="C26" s="44"/>
      <c r="D26" s="45"/>
      <c r="E26" s="9" t="s">
        <v>2</v>
      </c>
      <c r="F26" s="17">
        <f>F25*C25</f>
        <v>61041.856</v>
      </c>
      <c r="G26" s="9" t="s">
        <v>2</v>
      </c>
      <c r="H26" s="11"/>
      <c r="I26" s="9" t="s">
        <v>2</v>
      </c>
      <c r="J26" s="11"/>
      <c r="K26" s="9" t="s">
        <v>2</v>
      </c>
      <c r="L26" s="11"/>
      <c r="M26" s="9" t="s">
        <v>2</v>
      </c>
      <c r="N26" s="11"/>
      <c r="O26" s="9" t="s">
        <v>2</v>
      </c>
      <c r="P26" s="11"/>
      <c r="Q26" s="9" t="s">
        <v>2</v>
      </c>
      <c r="R26" s="11"/>
      <c r="S26" s="9" t="s">
        <v>2</v>
      </c>
      <c r="T26" s="11"/>
      <c r="U26" s="9" t="s">
        <v>2</v>
      </c>
      <c r="V26" s="11"/>
      <c r="W26" s="9" t="s">
        <v>2</v>
      </c>
      <c r="X26" s="11"/>
      <c r="Y26" s="9" t="s">
        <v>2</v>
      </c>
      <c r="Z26" s="11"/>
      <c r="AA26" s="9" t="s">
        <v>2</v>
      </c>
      <c r="AB26" s="11"/>
      <c r="AC26" s="9" t="s">
        <v>2</v>
      </c>
      <c r="AD26" s="11"/>
      <c r="AE26" s="9" t="s">
        <v>2</v>
      </c>
      <c r="AF26" s="11"/>
      <c r="AG26" s="9" t="s">
        <v>2</v>
      </c>
      <c r="AH26" s="11"/>
      <c r="AI26" s="9" t="s">
        <v>2</v>
      </c>
      <c r="AJ26" s="11"/>
      <c r="AK26" s="9" t="s">
        <v>2</v>
      </c>
      <c r="AL26" s="11"/>
      <c r="AM26" s="12" t="s">
        <v>2</v>
      </c>
      <c r="AN26" s="13"/>
      <c r="AO26" s="3" t="s">
        <v>2</v>
      </c>
      <c r="AP26" s="14"/>
      <c r="AQ26" s="9" t="s">
        <v>2</v>
      </c>
      <c r="AR26" s="11"/>
      <c r="AS26" s="9" t="s">
        <v>2</v>
      </c>
      <c r="AT26" s="11"/>
      <c r="AU26" s="9" t="s">
        <v>2</v>
      </c>
      <c r="AV26" s="11"/>
      <c r="AW26" s="9" t="s">
        <v>2</v>
      </c>
      <c r="AX26" s="11"/>
      <c r="AY26" s="9" t="s">
        <v>2</v>
      </c>
      <c r="AZ26" s="11"/>
      <c r="BA26" s="18">
        <f t="shared" si="0"/>
        <v>61041.856</v>
      </c>
    </row>
    <row r="27" spans="1:53" ht="20.100000000000001" customHeight="1">
      <c r="A27" s="42">
        <f>'[1]02 - ORÇAMENTO'!A99</f>
        <v>12</v>
      </c>
      <c r="B27" s="43" t="str">
        <f>'[1]02 - ORÇAMENTO'!B99:C99</f>
        <v>IMPOSTOS E TAXAS DO CARTÓRIO DE REGISTRO DE IMÓVEIS</v>
      </c>
      <c r="C27" s="44">
        <f>'[1]02 - ORÇAMENTO'!G99</f>
        <v>21193.94</v>
      </c>
      <c r="D27" s="45">
        <f>'[1]02 - ORÇAMENTO'!H99</f>
        <v>7.4950888943827523E-3</v>
      </c>
      <c r="E27" s="9" t="s">
        <v>3</v>
      </c>
      <c r="F27" s="11"/>
      <c r="G27" s="9" t="s">
        <v>3</v>
      </c>
      <c r="H27" s="11"/>
      <c r="I27" s="9" t="s">
        <v>3</v>
      </c>
      <c r="J27" s="11"/>
      <c r="K27" s="9" t="s">
        <v>3</v>
      </c>
      <c r="L27" s="11"/>
      <c r="M27" s="9" t="s">
        <v>3</v>
      </c>
      <c r="N27" s="11"/>
      <c r="O27" s="9" t="s">
        <v>3</v>
      </c>
      <c r="P27" s="11"/>
      <c r="Q27" s="9" t="s">
        <v>3</v>
      </c>
      <c r="R27" s="11"/>
      <c r="S27" s="9" t="s">
        <v>3</v>
      </c>
      <c r="T27" s="11"/>
      <c r="U27" s="9" t="s">
        <v>3</v>
      </c>
      <c r="V27" s="11"/>
      <c r="W27" s="9" t="s">
        <v>3</v>
      </c>
      <c r="X27" s="11"/>
      <c r="Y27" s="9" t="s">
        <v>3</v>
      </c>
      <c r="Z27" s="11"/>
      <c r="AA27" s="9" t="s">
        <v>3</v>
      </c>
      <c r="AB27" s="11"/>
      <c r="AC27" s="9" t="s">
        <v>3</v>
      </c>
      <c r="AD27" s="11"/>
      <c r="AE27" s="9" t="s">
        <v>3</v>
      </c>
      <c r="AF27" s="11"/>
      <c r="AG27" s="9" t="s">
        <v>3</v>
      </c>
      <c r="AH27" s="11"/>
      <c r="AI27" s="9" t="s">
        <v>3</v>
      </c>
      <c r="AJ27" s="11"/>
      <c r="AK27" s="9" t="s">
        <v>3</v>
      </c>
      <c r="AL27" s="11"/>
      <c r="AM27" s="12" t="s">
        <v>3</v>
      </c>
      <c r="AN27" s="13"/>
      <c r="AO27" s="3" t="s">
        <v>3</v>
      </c>
      <c r="AP27" s="14"/>
      <c r="AQ27" s="9" t="s">
        <v>3</v>
      </c>
      <c r="AR27" s="11"/>
      <c r="AS27" s="9" t="s">
        <v>3</v>
      </c>
      <c r="AT27" s="11"/>
      <c r="AU27" s="9" t="s">
        <v>3</v>
      </c>
      <c r="AV27" s="11"/>
      <c r="AW27" s="9" t="s">
        <v>3</v>
      </c>
      <c r="AX27" s="11"/>
      <c r="AY27" s="9" t="s">
        <v>3</v>
      </c>
      <c r="AZ27" s="10">
        <v>1</v>
      </c>
      <c r="BA27" s="15">
        <f t="shared" si="0"/>
        <v>1</v>
      </c>
    </row>
    <row r="28" spans="1:53" ht="20.100000000000001" customHeight="1">
      <c r="A28" s="42"/>
      <c r="B28" s="43"/>
      <c r="C28" s="44"/>
      <c r="D28" s="45"/>
      <c r="E28" s="9" t="s">
        <v>2</v>
      </c>
      <c r="F28" s="11"/>
      <c r="G28" s="9" t="s">
        <v>2</v>
      </c>
      <c r="H28" s="11"/>
      <c r="I28" s="9" t="s">
        <v>2</v>
      </c>
      <c r="J28" s="11"/>
      <c r="K28" s="9" t="s">
        <v>2</v>
      </c>
      <c r="L28" s="11"/>
      <c r="M28" s="9" t="s">
        <v>2</v>
      </c>
      <c r="N28" s="11"/>
      <c r="O28" s="9" t="s">
        <v>2</v>
      </c>
      <c r="P28" s="11"/>
      <c r="Q28" s="9" t="s">
        <v>2</v>
      </c>
      <c r="R28" s="11"/>
      <c r="S28" s="9" t="s">
        <v>2</v>
      </c>
      <c r="T28" s="11"/>
      <c r="U28" s="9" t="s">
        <v>2</v>
      </c>
      <c r="V28" s="11"/>
      <c r="W28" s="9" t="s">
        <v>2</v>
      </c>
      <c r="X28" s="11"/>
      <c r="Y28" s="9" t="s">
        <v>2</v>
      </c>
      <c r="Z28" s="11"/>
      <c r="AA28" s="9" t="s">
        <v>2</v>
      </c>
      <c r="AB28" s="11"/>
      <c r="AC28" s="9" t="s">
        <v>2</v>
      </c>
      <c r="AD28" s="11"/>
      <c r="AE28" s="9" t="s">
        <v>2</v>
      </c>
      <c r="AF28" s="11"/>
      <c r="AG28" s="9" t="s">
        <v>2</v>
      </c>
      <c r="AH28" s="11"/>
      <c r="AI28" s="9" t="s">
        <v>2</v>
      </c>
      <c r="AJ28" s="11"/>
      <c r="AK28" s="9" t="s">
        <v>2</v>
      </c>
      <c r="AL28" s="11"/>
      <c r="AM28" s="12" t="s">
        <v>2</v>
      </c>
      <c r="AN28" s="13"/>
      <c r="AO28" s="3" t="s">
        <v>2</v>
      </c>
      <c r="AP28" s="14"/>
      <c r="AQ28" s="9" t="s">
        <v>2</v>
      </c>
      <c r="AR28" s="11"/>
      <c r="AS28" s="9" t="s">
        <v>2</v>
      </c>
      <c r="AT28" s="11"/>
      <c r="AU28" s="9" t="s">
        <v>2</v>
      </c>
      <c r="AV28" s="11"/>
      <c r="AW28" s="9" t="s">
        <v>2</v>
      </c>
      <c r="AX28" s="11"/>
      <c r="AY28" s="9" t="s">
        <v>2</v>
      </c>
      <c r="AZ28" s="17">
        <f>AZ27*C27</f>
        <v>21193.94</v>
      </c>
      <c r="BA28" s="18">
        <f t="shared" si="0"/>
        <v>21193.94</v>
      </c>
    </row>
    <row r="29" spans="1:53" ht="20.100000000000001" customHeight="1">
      <c r="A29" s="47" t="s">
        <v>28</v>
      </c>
      <c r="B29" s="47"/>
      <c r="C29" s="21">
        <f>SUM(C3:C27)</f>
        <v>2827710.2911860002</v>
      </c>
      <c r="D29" s="8">
        <f>SUM(D3:D28)</f>
        <v>1</v>
      </c>
      <c r="E29" s="22"/>
      <c r="F29" s="23"/>
      <c r="G29" s="22"/>
      <c r="H29" s="23"/>
      <c r="I29" s="22"/>
      <c r="J29" s="23"/>
      <c r="K29" s="22"/>
      <c r="L29" s="23"/>
      <c r="M29" s="22"/>
      <c r="N29" s="23"/>
      <c r="O29" s="22"/>
      <c r="P29" s="23"/>
      <c r="Q29" s="22"/>
      <c r="R29" s="23"/>
      <c r="S29" s="22"/>
      <c r="T29" s="23"/>
      <c r="U29" s="22"/>
      <c r="V29" s="23"/>
      <c r="W29" s="22"/>
      <c r="X29" s="23"/>
      <c r="Y29" s="22"/>
      <c r="Z29" s="23"/>
      <c r="AA29" s="22"/>
      <c r="AB29" s="23"/>
      <c r="AC29" s="22"/>
      <c r="AD29" s="23"/>
      <c r="AE29" s="22"/>
      <c r="AF29" s="23"/>
      <c r="AG29" s="22"/>
      <c r="AH29" s="23"/>
      <c r="AI29" s="22"/>
      <c r="AJ29" s="23"/>
      <c r="AK29" s="22"/>
      <c r="AL29" s="23"/>
      <c r="AM29" s="7"/>
      <c r="AN29" s="24"/>
      <c r="AO29" s="7"/>
      <c r="AP29" s="24"/>
      <c r="AQ29" s="22"/>
      <c r="AR29" s="23"/>
      <c r="AS29" s="22"/>
      <c r="AT29" s="23"/>
      <c r="AU29" s="22"/>
      <c r="AV29" s="23"/>
      <c r="AW29" s="22"/>
      <c r="AX29" s="23"/>
      <c r="AY29" s="22"/>
      <c r="AZ29" s="23"/>
      <c r="BA29" s="25"/>
    </row>
    <row r="30" spans="1:53" ht="20.100000000000001" customHeight="1">
      <c r="A30" s="47"/>
      <c r="B30" s="47"/>
      <c r="C30" s="48" t="s">
        <v>29</v>
      </c>
      <c r="D30" s="48"/>
      <c r="E30" s="26" t="s">
        <v>2</v>
      </c>
      <c r="F30" s="27">
        <f>F4+F6+F8+F10+F12+F14+F16+F18+F20+F22+F24+F26+F28</f>
        <v>167953.52069649001</v>
      </c>
      <c r="G30" s="26" t="s">
        <v>2</v>
      </c>
      <c r="H30" s="27">
        <f>H4+H6+H8+H10+H12+H14+H16+H18+H20+H22+H24+H26+H28</f>
        <v>17346.86469649</v>
      </c>
      <c r="I30" s="26" t="s">
        <v>2</v>
      </c>
      <c r="J30" s="27">
        <f>J4+J6+J8+J10+J12+J14+J16+J18+J20+J22+J24+J26+J28</f>
        <v>17346.86469649</v>
      </c>
      <c r="K30" s="26" t="s">
        <v>2</v>
      </c>
      <c r="L30" s="27">
        <f>L4+L6+L8+L10+L12+L14+L16+L18+L20+L22+L24+L26+L28</f>
        <v>17346.86469649</v>
      </c>
      <c r="M30" s="26" t="s">
        <v>2</v>
      </c>
      <c r="N30" s="27">
        <f>N4+N6+N8+N10+N12+N14+N16+N18+N20+N22+N24+N26+N28</f>
        <v>17346.86469649</v>
      </c>
      <c r="O30" s="26" t="s">
        <v>2</v>
      </c>
      <c r="P30" s="27">
        <f>P4+P6+P8+P10+P12+P14+P16+P18+P20+P22+P24+P26+P28</f>
        <v>17346.86469649</v>
      </c>
      <c r="Q30" s="26" t="s">
        <v>2</v>
      </c>
      <c r="R30" s="27">
        <f>R4+R6+R8+R10+R12+R14+R16+R18+R20+R22+R24+R26+R28</f>
        <v>19824.988224559998</v>
      </c>
      <c r="S30" s="26" t="s">
        <v>2</v>
      </c>
      <c r="T30" s="27">
        <f>T4+T6+T8+T10+T12+T14+T16+T18+T20+T22+T24+T26+T28</f>
        <v>122221.92387660002</v>
      </c>
      <c r="U30" s="26" t="s">
        <v>2</v>
      </c>
      <c r="V30" s="27">
        <f>V4+V6+V8+V10+V12+V14+V16+V18+V20+V22+V24+V26+V28</f>
        <v>122221.92387660002</v>
      </c>
      <c r="W30" s="26" t="s">
        <v>2</v>
      </c>
      <c r="X30" s="27">
        <f>X4+X6+X8+X10+X12+X14+X16+X18+X20+X22+X24+X26+X28</f>
        <v>122221.92387660002</v>
      </c>
      <c r="Y30" s="26" t="s">
        <v>2</v>
      </c>
      <c r="Z30" s="27">
        <f>Z4+Z6+Z8+Z10+Z12+Z14+Z16+Z18+Z20+Z22+Z24+Z26+Z28</f>
        <v>122221.92387660002</v>
      </c>
      <c r="AA30" s="26" t="s">
        <v>2</v>
      </c>
      <c r="AB30" s="27">
        <f>AB4+AB6+AB8+AB10+AB12+AB14+AB16+AB18+AB20+AB22+AB24+AB26+AB28</f>
        <v>122221.92387660002</v>
      </c>
      <c r="AC30" s="26" t="s">
        <v>2</v>
      </c>
      <c r="AD30" s="27">
        <f>AD4+AD6+AD8+AD10+AD12+AD14+AD16+AD18+AD20+AD22+AD24+AD26+AD28</f>
        <v>122221.92387660002</v>
      </c>
      <c r="AE30" s="26" t="s">
        <v>2</v>
      </c>
      <c r="AF30" s="27">
        <f>AF4+AF6+AF8+AF10+AF12+AF14+AF16+AF18+AF20+AF22+AF24+AF26+AF28</f>
        <v>81481.282584400004</v>
      </c>
      <c r="AG30" s="26" t="s">
        <v>2</v>
      </c>
      <c r="AH30" s="27">
        <f>AH4+AH6+AH8+AH10+AH12+AH14+AH16+AH18+AH20+AH22+AH24+AH26+AH28</f>
        <v>193132.41017674003</v>
      </c>
      <c r="AI30" s="26" t="s">
        <v>2</v>
      </c>
      <c r="AJ30" s="27">
        <f>AJ4+AJ6+AJ8+AJ10+AJ12+AJ14+AJ16+AJ18+AJ20+AJ22+AJ24+AJ26+AJ28</f>
        <v>193132.41017674003</v>
      </c>
      <c r="AK30" s="26" t="s">
        <v>2</v>
      </c>
      <c r="AL30" s="27">
        <f>AL4+AL6+AL8+AL10+AL12+AL14+AL16+AL18+AL20+AL22+AL24+AL26+AL28</f>
        <v>193132.41017674003</v>
      </c>
      <c r="AM30" s="5" t="s">
        <v>2</v>
      </c>
      <c r="AN30" s="28">
        <f>AN4+AN6+AN8+AN10+AN12+AN14+AN16+AN18+AN20+AN22+AN24+AN26+AN28</f>
        <v>255232.41017674003</v>
      </c>
      <c r="AO30" s="20" t="s">
        <v>2</v>
      </c>
      <c r="AP30" s="29">
        <f>AP4+AP6+AP8+AP10+AP12+AP14+AP16+AP18+AP20+AP22+AP24+AP26+AP28</f>
        <v>255232.41017674003</v>
      </c>
      <c r="AQ30" s="26" t="s">
        <v>2</v>
      </c>
      <c r="AR30" s="27">
        <f>AR4+AR6+AR8+AR10+AR12+AR14+AR16+AR18+AR20+AR22+AR24+AR26+AR28</f>
        <v>255232.41017674003</v>
      </c>
      <c r="AS30" s="26" t="s">
        <v>2</v>
      </c>
      <c r="AT30" s="27">
        <f>AT4+AT6+AT8+AT10+AT12+AT14+AT16+AT18+AT20+AT22+AT24+AT26+AT28</f>
        <v>199115.35187806003</v>
      </c>
      <c r="AU30" s="26" t="s">
        <v>2</v>
      </c>
      <c r="AV30" s="27">
        <f>AV4+AV6+AV8+AV10+AV12+AV14+AV16+AV18+AV20+AV22+AV24+AV26+AV28</f>
        <v>64314.264000000003</v>
      </c>
      <c r="AW30" s="26" t="s">
        <v>2</v>
      </c>
      <c r="AX30" s="27">
        <f>AX4+AX6+AX8+AX10+AX12+AX14+AX16+AX18+AX20+AX22+AX24+AX26+AX28</f>
        <v>64683.307999999997</v>
      </c>
      <c r="AY30" s="26" t="s">
        <v>2</v>
      </c>
      <c r="AZ30" s="27">
        <f>AZ4+AZ6+AZ8+AZ10+AZ12+AZ14+AZ16+AZ18+AZ20+AZ22+AZ24+AZ26+AZ28</f>
        <v>65177.247999999992</v>
      </c>
      <c r="BA30" s="18">
        <f>BA4+BA6+BA8+BA10+BA12+BA14+BA16+BA18+BA20+BA22+BA24+BA26+BA28</f>
        <v>2827710.2911860002</v>
      </c>
    </row>
    <row r="31" spans="1:53" s="34" customFormat="1" ht="20.100000000000001" customHeight="1">
      <c r="A31" s="47"/>
      <c r="B31" s="47"/>
      <c r="C31" s="48" t="s">
        <v>30</v>
      </c>
      <c r="D31" s="48"/>
      <c r="E31" s="26" t="s">
        <v>3</v>
      </c>
      <c r="F31" s="30">
        <f>F30/$C29</f>
        <v>5.9395589859400633E-2</v>
      </c>
      <c r="G31" s="26" t="s">
        <v>3</v>
      </c>
      <c r="H31" s="30">
        <f>H30/$C29</f>
        <v>6.1345975754872563E-3</v>
      </c>
      <c r="I31" s="26" t="s">
        <v>3</v>
      </c>
      <c r="J31" s="30">
        <f>J30/$C29</f>
        <v>6.1345975754872563E-3</v>
      </c>
      <c r="K31" s="26" t="s">
        <v>3</v>
      </c>
      <c r="L31" s="30">
        <f>L30/$C29</f>
        <v>6.1345975754872563E-3</v>
      </c>
      <c r="M31" s="26" t="s">
        <v>3</v>
      </c>
      <c r="N31" s="30">
        <f>N30/$C29</f>
        <v>6.1345975754872563E-3</v>
      </c>
      <c r="O31" s="26" t="s">
        <v>3</v>
      </c>
      <c r="P31" s="30">
        <f>P30/$C29</f>
        <v>6.1345975754872563E-3</v>
      </c>
      <c r="Q31" s="26" t="s">
        <v>3</v>
      </c>
      <c r="R31" s="30">
        <f>R30/$C29</f>
        <v>7.0109686576997204E-3</v>
      </c>
      <c r="S31" s="26" t="s">
        <v>3</v>
      </c>
      <c r="T31" s="30">
        <f>T30/$C29</f>
        <v>4.322292996477288E-2</v>
      </c>
      <c r="U31" s="26" t="s">
        <v>3</v>
      </c>
      <c r="V31" s="30">
        <f>V30/$C29</f>
        <v>4.322292996477288E-2</v>
      </c>
      <c r="W31" s="26" t="s">
        <v>3</v>
      </c>
      <c r="X31" s="30">
        <f>X30/$C29</f>
        <v>4.322292996477288E-2</v>
      </c>
      <c r="Y31" s="26" t="s">
        <v>3</v>
      </c>
      <c r="Z31" s="30">
        <f>Z30/$C29</f>
        <v>4.322292996477288E-2</v>
      </c>
      <c r="AA31" s="26" t="s">
        <v>3</v>
      </c>
      <c r="AB31" s="30">
        <f>AB30/$C29</f>
        <v>4.322292996477288E-2</v>
      </c>
      <c r="AC31" s="26" t="s">
        <v>3</v>
      </c>
      <c r="AD31" s="30">
        <f>AD30/$C29</f>
        <v>4.322292996477288E-2</v>
      </c>
      <c r="AE31" s="26" t="s">
        <v>3</v>
      </c>
      <c r="AF31" s="30">
        <f>AF30/$C29</f>
        <v>2.8815286643181916E-2</v>
      </c>
      <c r="AG31" s="26" t="s">
        <v>3</v>
      </c>
      <c r="AH31" s="30">
        <f>AH30/$C29</f>
        <v>6.8299928312576988E-2</v>
      </c>
      <c r="AI31" s="26" t="s">
        <v>3</v>
      </c>
      <c r="AJ31" s="30">
        <f>AJ30/$C29</f>
        <v>6.8299928312576988E-2</v>
      </c>
      <c r="AK31" s="26" t="s">
        <v>3</v>
      </c>
      <c r="AL31" s="30">
        <f>AL30/$C29</f>
        <v>6.8299928312576988E-2</v>
      </c>
      <c r="AM31" s="5" t="s">
        <v>3</v>
      </c>
      <c r="AN31" s="31">
        <f>AN30/$C29</f>
        <v>9.0261159699528581E-2</v>
      </c>
      <c r="AO31" s="20" t="s">
        <v>3</v>
      </c>
      <c r="AP31" s="32">
        <f>AP30/$C29</f>
        <v>9.0261159699528581E-2</v>
      </c>
      <c r="AQ31" s="26" t="s">
        <v>3</v>
      </c>
      <c r="AR31" s="30">
        <f>AR30/$C29</f>
        <v>9.0261159699528581E-2</v>
      </c>
      <c r="AS31" s="26" t="s">
        <v>3</v>
      </c>
      <c r="AT31" s="30">
        <f>AT30/$C29</f>
        <v>7.0415753869377803E-2</v>
      </c>
      <c r="AU31" s="26" t="s">
        <v>3</v>
      </c>
      <c r="AV31" s="30">
        <f>AV30/$C29</f>
        <v>2.2744290389460395E-2</v>
      </c>
      <c r="AW31" s="26" t="s">
        <v>3</v>
      </c>
      <c r="AX31" s="30">
        <f>AX30/$C29</f>
        <v>2.2874800223211863E-2</v>
      </c>
      <c r="AY31" s="26" t="s">
        <v>3</v>
      </c>
      <c r="AZ31" s="30">
        <f>AZ30/$C29</f>
        <v>2.3049478655277414E-2</v>
      </c>
      <c r="BA31" s="33">
        <f>BA30/$C29</f>
        <v>1</v>
      </c>
    </row>
    <row r="32" spans="1:53" s="34" customFormat="1" ht="20.100000000000001" customHeight="1">
      <c r="A32" s="47"/>
      <c r="B32" s="47"/>
      <c r="C32" s="48" t="s">
        <v>31</v>
      </c>
      <c r="D32" s="48"/>
      <c r="E32" s="35" t="s">
        <v>2</v>
      </c>
      <c r="F32" s="36">
        <f>F30</f>
        <v>167953.52069649001</v>
      </c>
      <c r="G32" s="35" t="s">
        <v>2</v>
      </c>
      <c r="H32" s="36">
        <f>F32+H30</f>
        <v>185300.38539298001</v>
      </c>
      <c r="I32" s="35" t="s">
        <v>2</v>
      </c>
      <c r="J32" s="36">
        <f>H32+J30</f>
        <v>202647.25008947001</v>
      </c>
      <c r="K32" s="35" t="s">
        <v>2</v>
      </c>
      <c r="L32" s="36">
        <f>J32+L30</f>
        <v>219994.11478596</v>
      </c>
      <c r="M32" s="35" t="s">
        <v>2</v>
      </c>
      <c r="N32" s="36">
        <f>L32+N30</f>
        <v>237340.97948245</v>
      </c>
      <c r="O32" s="35" t="s">
        <v>2</v>
      </c>
      <c r="P32" s="36">
        <f>N32+P30</f>
        <v>254687.84417893999</v>
      </c>
      <c r="Q32" s="35" t="s">
        <v>2</v>
      </c>
      <c r="R32" s="36">
        <f>P32+R30</f>
        <v>274512.83240349998</v>
      </c>
      <c r="S32" s="35" t="s">
        <v>2</v>
      </c>
      <c r="T32" s="36">
        <f>R32+T30</f>
        <v>396734.75628009997</v>
      </c>
      <c r="U32" s="35" t="s">
        <v>2</v>
      </c>
      <c r="V32" s="36">
        <f>T32+V30</f>
        <v>518956.68015669996</v>
      </c>
      <c r="W32" s="35" t="s">
        <v>2</v>
      </c>
      <c r="X32" s="36">
        <f>V32+X30</f>
        <v>641178.60403329995</v>
      </c>
      <c r="Y32" s="35" t="s">
        <v>2</v>
      </c>
      <c r="Z32" s="36">
        <f>X32+Z30</f>
        <v>763400.52790989995</v>
      </c>
      <c r="AA32" s="35" t="s">
        <v>2</v>
      </c>
      <c r="AB32" s="36">
        <f>Z32+AB30</f>
        <v>885622.45178649994</v>
      </c>
      <c r="AC32" s="35" t="s">
        <v>2</v>
      </c>
      <c r="AD32" s="36">
        <f>AB32+AD30</f>
        <v>1007844.3756630999</v>
      </c>
      <c r="AE32" s="35" t="s">
        <v>2</v>
      </c>
      <c r="AF32" s="36">
        <f>AD32+AF30</f>
        <v>1089325.6582475</v>
      </c>
      <c r="AG32" s="35" t="s">
        <v>2</v>
      </c>
      <c r="AH32" s="36">
        <f>AF32+AH30</f>
        <v>1282458.06842424</v>
      </c>
      <c r="AI32" s="35" t="s">
        <v>2</v>
      </c>
      <c r="AJ32" s="36">
        <f>AH32+AJ30</f>
        <v>1475590.47860098</v>
      </c>
      <c r="AK32" s="35" t="s">
        <v>2</v>
      </c>
      <c r="AL32" s="36">
        <f>AJ32+AL30</f>
        <v>1668722.88877772</v>
      </c>
      <c r="AM32" s="5" t="s">
        <v>2</v>
      </c>
      <c r="AN32" s="28">
        <f>AL32+AN30</f>
        <v>1923955.2989544601</v>
      </c>
      <c r="AO32" s="20" t="s">
        <v>2</v>
      </c>
      <c r="AP32" s="29">
        <f>AN32+AP30</f>
        <v>2179187.7091311999</v>
      </c>
      <c r="AQ32" s="35" t="s">
        <v>2</v>
      </c>
      <c r="AR32" s="36">
        <f>AP32+AR30</f>
        <v>2434420.1193079399</v>
      </c>
      <c r="AS32" s="35" t="s">
        <v>2</v>
      </c>
      <c r="AT32" s="36">
        <f>AR32+AT30</f>
        <v>2633535.4711859999</v>
      </c>
      <c r="AU32" s="35" t="s">
        <v>2</v>
      </c>
      <c r="AV32" s="36">
        <f>AT32+AV30</f>
        <v>2697849.7351859999</v>
      </c>
      <c r="AW32" s="35" t="s">
        <v>2</v>
      </c>
      <c r="AX32" s="36">
        <f>AV32+AX30</f>
        <v>2762533.0431860001</v>
      </c>
      <c r="AY32" s="35" t="s">
        <v>2</v>
      </c>
      <c r="AZ32" s="36">
        <f>AX32+AZ30</f>
        <v>2827710.2911860002</v>
      </c>
      <c r="BA32" s="37"/>
    </row>
    <row r="33" spans="1:6" ht="20.25" customHeight="1">
      <c r="A33" s="49" t="s">
        <v>32</v>
      </c>
      <c r="B33" s="49"/>
      <c r="C33" s="49"/>
      <c r="D33" s="49"/>
      <c r="E33" s="49"/>
      <c r="F33" s="49"/>
    </row>
    <row r="34" spans="1:6" ht="18" customHeight="1">
      <c r="A34" s="49"/>
      <c r="B34" s="49"/>
      <c r="C34" s="49"/>
      <c r="D34" s="49"/>
      <c r="E34" s="49"/>
      <c r="F34" s="49"/>
    </row>
    <row r="35" spans="1:6" ht="18" customHeight="1">
      <c r="A35" s="49"/>
      <c r="B35" s="49"/>
      <c r="C35" s="49"/>
      <c r="D35" s="49"/>
      <c r="E35" s="49"/>
      <c r="F35" s="49"/>
    </row>
  </sheetData>
  <sheetProtection selectLockedCells="1" selectUnlockedCells="1"/>
  <mergeCells count="82">
    <mergeCell ref="A33:F35"/>
    <mergeCell ref="A27:A28"/>
    <mergeCell ref="B27:B28"/>
    <mergeCell ref="C27:C28"/>
    <mergeCell ref="D27:D28"/>
    <mergeCell ref="A29:B32"/>
    <mergeCell ref="C30:D30"/>
    <mergeCell ref="C31:D31"/>
    <mergeCell ref="C32:D32"/>
    <mergeCell ref="A23:A24"/>
    <mergeCell ref="B23:B24"/>
    <mergeCell ref="C23:C24"/>
    <mergeCell ref="D23:D24"/>
    <mergeCell ref="A25:A26"/>
    <mergeCell ref="B25:B26"/>
    <mergeCell ref="C25:C26"/>
    <mergeCell ref="D25:D26"/>
    <mergeCell ref="A19:A20"/>
    <mergeCell ref="B19:B20"/>
    <mergeCell ref="C19:C20"/>
    <mergeCell ref="D19:D20"/>
    <mergeCell ref="A21:A22"/>
    <mergeCell ref="B21:B22"/>
    <mergeCell ref="C21:C22"/>
    <mergeCell ref="D21:D22"/>
    <mergeCell ref="A15:A16"/>
    <mergeCell ref="B15:B16"/>
    <mergeCell ref="C15:C16"/>
    <mergeCell ref="D15:D16"/>
    <mergeCell ref="A17:A18"/>
    <mergeCell ref="B17:B18"/>
    <mergeCell ref="C17:C18"/>
    <mergeCell ref="D17:D18"/>
    <mergeCell ref="A11:A12"/>
    <mergeCell ref="B11:B12"/>
    <mergeCell ref="C11:C12"/>
    <mergeCell ref="D11:D12"/>
    <mergeCell ref="A13:A14"/>
    <mergeCell ref="B13:B14"/>
    <mergeCell ref="C13:C14"/>
    <mergeCell ref="D13:D14"/>
    <mergeCell ref="A7:A8"/>
    <mergeCell ref="B7:B8"/>
    <mergeCell ref="C7:C8"/>
    <mergeCell ref="D7:D8"/>
    <mergeCell ref="A9:A10"/>
    <mergeCell ref="B9:B10"/>
    <mergeCell ref="C9:C10"/>
    <mergeCell ref="D9:D10"/>
    <mergeCell ref="AY2:AZ2"/>
    <mergeCell ref="A3:A4"/>
    <mergeCell ref="B3:B4"/>
    <mergeCell ref="C3:C4"/>
    <mergeCell ref="D3:D4"/>
    <mergeCell ref="A5:A6"/>
    <mergeCell ref="B5:B6"/>
    <mergeCell ref="C5:C6"/>
    <mergeCell ref="D5:D6"/>
    <mergeCell ref="AM2:AN2"/>
    <mergeCell ref="AO2:AP2"/>
    <mergeCell ref="AQ2:AR2"/>
    <mergeCell ref="AS2:AT2"/>
    <mergeCell ref="AU2:AV2"/>
    <mergeCell ref="AW2:AX2"/>
    <mergeCell ref="AA2:AB2"/>
    <mergeCell ref="AC2:AD2"/>
    <mergeCell ref="AE2:AF2"/>
    <mergeCell ref="AG2:AH2"/>
    <mergeCell ref="AI2:AJ2"/>
    <mergeCell ref="AK2:AL2"/>
    <mergeCell ref="O2:P2"/>
    <mergeCell ref="Q2:R2"/>
    <mergeCell ref="S2:T2"/>
    <mergeCell ref="U2:V2"/>
    <mergeCell ref="W2:X2"/>
    <mergeCell ref="Y2:Z2"/>
    <mergeCell ref="A1:I1"/>
    <mergeCell ref="E2:F2"/>
    <mergeCell ref="G2:H2"/>
    <mergeCell ref="I2:J2"/>
    <mergeCell ref="K2:L2"/>
    <mergeCell ref="M2:N2"/>
  </mergeCells>
  <pageMargins left="0.51180555555555551" right="0.51180555555555551" top="0.78749999999999998" bottom="0.78749999999999998" header="0.51180555555555551" footer="0.51180555555555551"/>
  <pageSetup paperSize="9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7109375" defaultRowHeight="15"/>
  <sheetData/>
  <sheetProtection selectLockedCells="1" selectUnlockedCells="1"/>
  <pageMargins left="0.51180555555555551" right="0.51180555555555551" top="0.78749999999999998" bottom="0.78749999999999998" header="0.51180555555555551" footer="0.51180555555555551"/>
  <pageSetup paperSize="9" firstPageNumber="0" pageOrder="overThenDown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7109375" defaultRowHeight="15"/>
  <sheetData/>
  <sheetProtection selectLockedCells="1" selectUnlockedCells="1"/>
  <pageMargins left="0.51180555555555551" right="0.51180555555555551" top="0.78749999999999998" bottom="0.78749999999999998" header="0.51180555555555551" footer="0.51180555555555551"/>
  <pageSetup paperSize="9" firstPageNumber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prefeitura municipal de curvelo</cp:lastModifiedBy>
  <dcterms:created xsi:type="dcterms:W3CDTF">2021-02-18T10:46:15Z</dcterms:created>
  <dcterms:modified xsi:type="dcterms:W3CDTF">2021-02-18T10:46:16Z</dcterms:modified>
</cp:coreProperties>
</file>